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1\STARI_C\Documents and Settings\DANA\My Documents\1 FAKNOVISAJT\site_flash\"/>
    </mc:Choice>
  </mc:AlternateContent>
  <xr:revisionPtr revIDLastSave="0" documentId="8_{D025063B-F94D-4B82-B204-2B84FD7D19D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I6" i="1"/>
  <c r="J5" i="1"/>
  <c r="I5" i="1"/>
  <c r="J4" i="1"/>
  <c r="I4" i="1"/>
  <c r="K5" i="1" l="1"/>
  <c r="K4" i="1"/>
  <c r="K6" i="1"/>
  <c r="K7" i="1" l="1"/>
  <c r="D18" i="2" l="1"/>
  <c r="D16" i="2"/>
  <c r="E16" i="2" s="1"/>
  <c r="C9" i="2"/>
  <c r="D9" i="2" s="1"/>
  <c r="D12" i="2" s="1"/>
  <c r="A12" i="2"/>
  <c r="A7" i="2"/>
  <c r="A4" i="2"/>
  <c r="A3" i="2"/>
  <c r="A1" i="2"/>
</calcChain>
</file>

<file path=xl/sharedStrings.xml><?xml version="1.0" encoding="utf-8"?>
<sst xmlns="http://schemas.openxmlformats.org/spreadsheetml/2006/main" count="32" uniqueCount="26">
  <si>
    <t>Makroekonomski modeli</t>
  </si>
  <si>
    <t>statistika</t>
  </si>
  <si>
    <t>mm</t>
  </si>
  <si>
    <t>mop</t>
  </si>
  <si>
    <t>ukupno</t>
  </si>
  <si>
    <t>Br. indeksa</t>
  </si>
  <si>
    <t>Ocena</t>
  </si>
  <si>
    <t>izašli</t>
  </si>
  <si>
    <t xml:space="preserve">prazna sveska </t>
  </si>
  <si>
    <t>položili</t>
  </si>
  <si>
    <t xml:space="preserve">prolaznost onih koji su radili </t>
  </si>
  <si>
    <t>Makroekonomija otvorene privrede</t>
  </si>
  <si>
    <t xml:space="preserve">Ime I prezime </t>
  </si>
  <si>
    <t>-</t>
  </si>
  <si>
    <t>140819</t>
  </si>
  <si>
    <t>11. april 2022</t>
  </si>
  <si>
    <t>160722</t>
  </si>
  <si>
    <t>Miloš Šipić</t>
  </si>
  <si>
    <t>prazna sveska</t>
  </si>
  <si>
    <t>Marina Zdravković</t>
  </si>
  <si>
    <t>214067</t>
  </si>
  <si>
    <t>Marija Spasić</t>
  </si>
  <si>
    <t>160247</t>
  </si>
  <si>
    <t>Aleksandra Mišić</t>
  </si>
  <si>
    <t>200161</t>
  </si>
  <si>
    <t>Aleksandra Prijović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</si>
</sst>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/>
    <xf numFmtId="0" fontId="0" fillId="3" borderId="0" xfId="0" applyFill="1"/>
    <xf numFmtId="164" fontId="0" fillId="0" borderId="0" xfId="2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9" fontId="0" fillId="0" borderId="0" xfId="2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0" fillId="4" borderId="1" xfId="0" applyNumberFormat="1" applyFill="1" applyBorder="1"/>
    <xf numFmtId="165" fontId="0" fillId="0" borderId="1" xfId="1" applyNumberFormat="1" applyFont="1" applyBorder="1" applyAlignment="1">
      <alignment horizontal="left"/>
    </xf>
    <xf numFmtId="165" fontId="0" fillId="0" borderId="1" xfId="1" applyNumberFormat="1" applyFont="1" applyBorder="1" applyAlignment="1">
      <alignment horizontal="right"/>
    </xf>
    <xf numFmtId="9" fontId="0" fillId="0" borderId="1" xfId="2" applyFont="1" applyBorder="1"/>
    <xf numFmtId="49" fontId="0" fillId="0" borderId="1" xfId="0" applyNumberFormat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/>
    <xf numFmtId="49" fontId="7" fillId="2" borderId="0" xfId="0" applyNumberFormat="1" applyFont="1" applyFill="1" applyBorder="1"/>
    <xf numFmtId="0" fontId="7" fillId="2" borderId="0" xfId="0" applyFont="1" applyFill="1" applyBorder="1"/>
    <xf numFmtId="9" fontId="0" fillId="0" borderId="0" xfId="2" applyFont="1"/>
    <xf numFmtId="15" fontId="3" fillId="0" borderId="0" xfId="0" applyNumberFormat="1" applyFont="1" applyAlignment="1">
      <alignment horizontal="center" vertical="top"/>
    </xf>
    <xf numFmtId="9" fontId="0" fillId="0" borderId="1" xfId="2" applyFont="1" applyBorder="1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/>
    </xf>
    <xf numFmtId="15" fontId="3" fillId="0" borderId="0" xfId="0" applyNumberFormat="1" applyFont="1" applyAlignment="1">
      <alignment horizontal="center" vertical="top"/>
    </xf>
    <xf numFmtId="0" fontId="0" fillId="0" borderId="1" xfId="0" quotePrefix="1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" displayName="Table23" ref="H3:K6" totalsRowShown="0">
  <autoFilter ref="H3:K6" xr:uid="{00000000-0009-0000-0100-000001000000}"/>
  <tableColumns count="4">
    <tableColumn id="1" xr3:uid="{00000000-0010-0000-0000-000001000000}" name="statistika" dataDxfId="3"/>
    <tableColumn id="2" xr3:uid="{00000000-0010-0000-0000-000002000000}" name="mm" dataDxfId="2"/>
    <tableColumn id="3" xr3:uid="{00000000-0010-0000-0000-000003000000}" name="mop" dataDxfId="1"/>
    <tableColumn id="4" xr3:uid="{00000000-0010-0000-0000-000004000000}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sqref="A1:C1"/>
    </sheetView>
  </sheetViews>
  <sheetFormatPr defaultRowHeight="15" x14ac:dyDescent="0.25"/>
  <cols>
    <col min="1" max="1" width="15.28515625" customWidth="1"/>
    <col min="2" max="2" width="20.28515625" hidden="1" customWidth="1"/>
    <col min="3" max="3" width="35.140625" customWidth="1"/>
    <col min="8" max="8" width="28.28515625" customWidth="1"/>
  </cols>
  <sheetData>
    <row r="1" spans="1:11" ht="23.25" x14ac:dyDescent="0.3">
      <c r="A1" s="25" t="s">
        <v>15</v>
      </c>
      <c r="B1" s="25"/>
      <c r="C1" s="25"/>
      <c r="D1" s="1"/>
      <c r="E1" s="1"/>
      <c r="F1" s="1"/>
      <c r="G1" s="1"/>
    </row>
    <row r="2" spans="1:11" ht="23.25" x14ac:dyDescent="0.3">
      <c r="A2" s="21"/>
      <c r="B2" s="21"/>
      <c r="C2" s="21"/>
      <c r="D2" s="1"/>
      <c r="E2" s="1"/>
      <c r="F2" s="1"/>
      <c r="G2" s="1"/>
    </row>
    <row r="3" spans="1:11" ht="18.75" x14ac:dyDescent="0.3">
      <c r="A3" s="16" t="s">
        <v>0</v>
      </c>
      <c r="B3" s="2"/>
      <c r="C3" s="17"/>
      <c r="D3" s="3"/>
      <c r="H3" s="4" t="s">
        <v>1</v>
      </c>
      <c r="I3" t="s">
        <v>2</v>
      </c>
      <c r="J3" t="s">
        <v>3</v>
      </c>
      <c r="K3" t="s">
        <v>4</v>
      </c>
    </row>
    <row r="4" spans="1:11" x14ac:dyDescent="0.25">
      <c r="A4" s="5" t="s">
        <v>5</v>
      </c>
      <c r="B4" s="5" t="s">
        <v>12</v>
      </c>
      <c r="C4" s="6" t="s">
        <v>6</v>
      </c>
      <c r="H4" s="8" t="s">
        <v>7</v>
      </c>
      <c r="I4" s="9">
        <f>+COUNT(C4:C6)</f>
        <v>2</v>
      </c>
      <c r="J4" s="9">
        <f>+COUNT(C9:C14)</f>
        <v>3</v>
      </c>
      <c r="K4" s="9">
        <f>+COUNT(C4:C30)</f>
        <v>5</v>
      </c>
    </row>
    <row r="5" spans="1:11" x14ac:dyDescent="0.25">
      <c r="A5" s="11" t="s">
        <v>16</v>
      </c>
      <c r="B5" s="11" t="s">
        <v>17</v>
      </c>
      <c r="C5" s="10">
        <v>5</v>
      </c>
      <c r="D5" t="s">
        <v>18</v>
      </c>
      <c r="H5" s="8" t="s">
        <v>8</v>
      </c>
      <c r="I5" s="9">
        <f>+COUNTA(D4:D7)</f>
        <v>2</v>
      </c>
      <c r="J5" s="9">
        <f>+COUNTA(D9:D22)</f>
        <v>2</v>
      </c>
      <c r="K5" s="9">
        <f>+COUNTA(D3:D27)</f>
        <v>4</v>
      </c>
    </row>
    <row r="6" spans="1:11" x14ac:dyDescent="0.25">
      <c r="A6" s="26" t="s">
        <v>20</v>
      </c>
      <c r="B6" s="8" t="s">
        <v>19</v>
      </c>
      <c r="C6" s="27">
        <v>5</v>
      </c>
      <c r="D6" t="s">
        <v>18</v>
      </c>
      <c r="E6" s="7"/>
      <c r="H6" s="8" t="s">
        <v>9</v>
      </c>
      <c r="I6" s="12">
        <f>(COUNTIFS(C4:C7,"&gt;5"))</f>
        <v>0</v>
      </c>
      <c r="J6" s="12">
        <f>(COUNTIFS(C10:C13,"&gt;5"))</f>
        <v>1</v>
      </c>
      <c r="K6" s="13">
        <f>+(COUNTIFS(C4:C30,"&gt;5"))</f>
        <v>1</v>
      </c>
    </row>
    <row r="7" spans="1:11" x14ac:dyDescent="0.25">
      <c r="E7" s="7"/>
      <c r="H7" s="8" t="s">
        <v>10</v>
      </c>
      <c r="I7" s="22" t="s">
        <v>13</v>
      </c>
      <c r="J7" s="14">
        <f>+J6/(J4-J5)</f>
        <v>1</v>
      </c>
      <c r="K7" s="14">
        <f>+K6/(K4-K5)</f>
        <v>1</v>
      </c>
    </row>
    <row r="8" spans="1:11" ht="18.75" x14ac:dyDescent="0.3">
      <c r="A8" s="18" t="s">
        <v>11</v>
      </c>
      <c r="B8" s="18"/>
      <c r="C8" s="19"/>
      <c r="E8" s="7"/>
    </row>
    <row r="9" spans="1:11" x14ac:dyDescent="0.25">
      <c r="A9" s="5" t="s">
        <v>5</v>
      </c>
      <c r="B9" s="5" t="s">
        <v>12</v>
      </c>
      <c r="C9" s="6" t="s">
        <v>6</v>
      </c>
      <c r="E9" s="7"/>
    </row>
    <row r="10" spans="1:11" x14ac:dyDescent="0.25">
      <c r="A10" s="15" t="s">
        <v>14</v>
      </c>
      <c r="B10" s="23" t="s">
        <v>21</v>
      </c>
      <c r="C10" s="24">
        <v>7</v>
      </c>
      <c r="E10" s="7"/>
    </row>
    <row r="11" spans="1:11" x14ac:dyDescent="0.25">
      <c r="A11" s="15" t="s">
        <v>22</v>
      </c>
      <c r="B11" s="8" t="s">
        <v>23</v>
      </c>
      <c r="C11" s="6">
        <v>5</v>
      </c>
      <c r="D11" t="s">
        <v>18</v>
      </c>
      <c r="E11" s="7"/>
    </row>
    <row r="12" spans="1:11" x14ac:dyDescent="0.25">
      <c r="A12" s="15" t="s">
        <v>24</v>
      </c>
      <c r="B12" s="23" t="s">
        <v>25</v>
      </c>
      <c r="C12" s="24">
        <v>5</v>
      </c>
      <c r="D12" t="s">
        <v>18</v>
      </c>
    </row>
    <row r="14" spans="1:11" ht="13.5" customHeight="1" x14ac:dyDescent="0.25"/>
  </sheetData>
  <sheetProtection algorithmName="SHA-512" hashValue="oxrY8pKzxBJDa+ukvm+/D4mbsBWMUyiI7AmUEGWOJ5REPpgC/Aql3syh7K8HjJ6uXA7g0HCrm740dNgwJ0cKLQ==" saltValue="9dUJkBgOZ92LinFzeSBezg==" spinCount="100000" sheet="1" objects="1" scenarios="1"/>
  <mergeCells count="1">
    <mergeCell ref="A1:C1"/>
  </mergeCells>
  <pageMargins left="0.7" right="0.7" top="0.75" bottom="0.75" header="0.3" footer="0.3"/>
  <pageSetup orientation="portrait" horizont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D16" sqref="D16"/>
    </sheetView>
  </sheetViews>
  <sheetFormatPr defaultRowHeight="15" x14ac:dyDescent="0.25"/>
  <sheetData>
    <row r="1" spans="1:5" x14ac:dyDescent="0.25">
      <c r="A1">
        <f>236.2*117</f>
        <v>27635.399999999998</v>
      </c>
    </row>
    <row r="2" spans="1:5" x14ac:dyDescent="0.25">
      <c r="A2">
        <v>30000</v>
      </c>
    </row>
    <row r="3" spans="1:5" x14ac:dyDescent="0.25">
      <c r="A3">
        <f>+A2/117</f>
        <v>256.41025641025641</v>
      </c>
    </row>
    <row r="4" spans="1:5" x14ac:dyDescent="0.25">
      <c r="A4">
        <f>250*170</f>
        <v>42500</v>
      </c>
    </row>
    <row r="6" spans="1:5" x14ac:dyDescent="0.25">
      <c r="A6">
        <v>30000</v>
      </c>
    </row>
    <row r="7" spans="1:5" x14ac:dyDescent="0.25">
      <c r="A7">
        <f>+A6/117</f>
        <v>256.41025641025641</v>
      </c>
    </row>
    <row r="9" spans="1:5" x14ac:dyDescent="0.25">
      <c r="C9">
        <f>400/250</f>
        <v>1.6</v>
      </c>
      <c r="D9" s="20">
        <f>+C9^0.25-1</f>
        <v>0.12468265038069815</v>
      </c>
    </row>
    <row r="12" spans="1:5" x14ac:dyDescent="0.25">
      <c r="A12">
        <f>250*117/100</f>
        <v>292.5</v>
      </c>
      <c r="D12">
        <f>250*(1+D9)^4</f>
        <v>400</v>
      </c>
    </row>
    <row r="16" spans="1:5" x14ac:dyDescent="0.25">
      <c r="D16">
        <f>117*100+20000</f>
        <v>31700</v>
      </c>
      <c r="E16">
        <f>+D16/117</f>
        <v>270.94017094017096</v>
      </c>
    </row>
    <row r="18" spans="4:4" x14ac:dyDescent="0.25">
      <c r="D18">
        <f>100*117</f>
        <v>11700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Danica Popovic</cp:lastModifiedBy>
  <dcterms:created xsi:type="dcterms:W3CDTF">2021-04-18T08:16:36Z</dcterms:created>
  <dcterms:modified xsi:type="dcterms:W3CDTF">2022-04-13T17:01:36Z</dcterms:modified>
</cp:coreProperties>
</file>