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1\STARI_C\Documents and Settings\DANA\My Documents\1 FAKNOVISAJT\site_flash\"/>
    </mc:Choice>
  </mc:AlternateContent>
  <xr:revisionPtr revIDLastSave="0" documentId="13_ncr:1_{C76F75DA-276B-410F-8548-DDF45901699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1" l="1"/>
  <c r="J5" i="1"/>
  <c r="J4" i="1"/>
  <c r="I4" i="1"/>
  <c r="J6" i="1"/>
  <c r="I6" i="1"/>
  <c r="J7" i="1" l="1"/>
  <c r="K5" i="1"/>
  <c r="K4" i="1"/>
  <c r="K6" i="1"/>
  <c r="K7" i="1" l="1"/>
  <c r="D18" i="2" l="1"/>
  <c r="D16" i="2"/>
  <c r="E16" i="2" s="1"/>
  <c r="C9" i="2"/>
  <c r="D9" i="2" s="1"/>
  <c r="D12" i="2" s="1"/>
  <c r="A12" i="2"/>
  <c r="A7" i="2"/>
  <c r="A4" i="2"/>
  <c r="A3" i="2"/>
  <c r="A1" i="2"/>
</calcChain>
</file>

<file path=xl/sharedStrings.xml><?xml version="1.0" encoding="utf-8"?>
<sst xmlns="http://schemas.openxmlformats.org/spreadsheetml/2006/main" count="49" uniqueCount="44">
  <si>
    <t>Makroekonomski modeli</t>
  </si>
  <si>
    <t>statistika</t>
  </si>
  <si>
    <t>mm</t>
  </si>
  <si>
    <t>mop</t>
  </si>
  <si>
    <t>ukupno</t>
  </si>
  <si>
    <t>Br. indeksa</t>
  </si>
  <si>
    <t>Ocena</t>
  </si>
  <si>
    <t>izašli</t>
  </si>
  <si>
    <t xml:space="preserve">prazna sveska </t>
  </si>
  <si>
    <t>položili</t>
  </si>
  <si>
    <t xml:space="preserve">prolaznost onih koji su radili </t>
  </si>
  <si>
    <t>Makroekonomija otvorene privrede</t>
  </si>
  <si>
    <t xml:space="preserve">Ime I prezime </t>
  </si>
  <si>
    <t>-</t>
  </si>
  <si>
    <t>160722</t>
  </si>
  <si>
    <t>Miloš Šipić</t>
  </si>
  <si>
    <t>prazna sveska</t>
  </si>
  <si>
    <t>Aleksandra Mišić</t>
  </si>
  <si>
    <t>Vesna Erdoglija</t>
  </si>
  <si>
    <t>120203</t>
  </si>
  <si>
    <t>101014</t>
  </si>
  <si>
    <t>Marija Todorovć</t>
  </si>
  <si>
    <t>160578</t>
  </si>
  <si>
    <t>Jelena Katanić</t>
  </si>
  <si>
    <t>170423</t>
  </si>
  <si>
    <t>Teodora Bralović</t>
  </si>
  <si>
    <t>180783</t>
  </si>
  <si>
    <t>Nađa Maraš</t>
  </si>
  <si>
    <t>190223</t>
  </si>
  <si>
    <t>Kristina Štrbac</t>
  </si>
  <si>
    <t>190494</t>
  </si>
  <si>
    <t>Kristina Perazić</t>
  </si>
  <si>
    <t>190715</t>
  </si>
  <si>
    <t>Matija Cmiljić</t>
  </si>
  <si>
    <t>191189</t>
  </si>
  <si>
    <t>Anastasija Rajak</t>
  </si>
  <si>
    <t>191504</t>
  </si>
  <si>
    <t>Nikola Mihajlović</t>
  </si>
  <si>
    <t>215028</t>
  </si>
  <si>
    <t>Ivana Šljukić</t>
  </si>
  <si>
    <t>160277</t>
  </si>
  <si>
    <t>165028</t>
  </si>
  <si>
    <t>Filip Vučković</t>
  </si>
  <si>
    <t>20.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</si>
</sst>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Alignment="1">
      <alignment horizontal="center"/>
    </xf>
    <xf numFmtId="0" fontId="3" fillId="2" borderId="0" xfId="0" applyFont="1" applyFill="1"/>
    <xf numFmtId="164" fontId="0" fillId="0" borderId="0" xfId="2" applyNumberFormat="1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9" fontId="0" fillId="0" borderId="0" xfId="2" applyFont="1" applyAlignment="1">
      <alignment horizontal="center"/>
    </xf>
    <xf numFmtId="0" fontId="3" fillId="2" borderId="0" xfId="0" applyFont="1" applyFill="1" applyBorder="1"/>
    <xf numFmtId="0" fontId="4" fillId="2" borderId="0" xfId="0" applyFont="1" applyFill="1" applyBorder="1"/>
    <xf numFmtId="49" fontId="6" fillId="2" borderId="0" xfId="0" applyNumberFormat="1" applyFont="1" applyFill="1" applyBorder="1"/>
    <xf numFmtId="0" fontId="6" fillId="2" borderId="0" xfId="0" applyFont="1" applyFill="1" applyBorder="1"/>
    <xf numFmtId="9" fontId="0" fillId="0" borderId="0" xfId="2" applyFont="1"/>
    <xf numFmtId="15" fontId="2" fillId="0" borderId="0" xfId="0" applyNumberFormat="1" applyFont="1" applyAlignment="1">
      <alignment horizontal="center" vertical="top"/>
    </xf>
    <xf numFmtId="9" fontId="0" fillId="0" borderId="1" xfId="2" applyFont="1" applyBorder="1" applyAlignment="1">
      <alignment horizontal="center"/>
    </xf>
    <xf numFmtId="0" fontId="0" fillId="0" borderId="1" xfId="0" applyBorder="1" applyAlignment="1">
      <alignment horizontal="center"/>
    </xf>
    <xf numFmtId="15" fontId="2" fillId="0" borderId="0" xfId="0" applyNumberFormat="1" applyFont="1" applyAlignment="1">
      <alignment horizontal="center" vertical="top"/>
    </xf>
    <xf numFmtId="0" fontId="0" fillId="0" borderId="1" xfId="0" applyFont="1" applyBorder="1"/>
    <xf numFmtId="49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/>
    <xf numFmtId="49" fontId="0" fillId="3" borderId="1" xfId="0" applyNumberFormat="1" applyFont="1" applyFill="1" applyBorder="1"/>
    <xf numFmtId="0" fontId="0" fillId="0" borderId="0" xfId="0" applyFont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right" vertical="top"/>
    </xf>
  </cellXfs>
  <cellStyles count="3">
    <cellStyle name="Comma" xfId="1" builtinId="3"/>
    <cellStyle name="Normal" xfId="0" builtinId="0"/>
    <cellStyle name="Percent" xfId="2" builtinId="5"/>
  </cellStyles>
  <dxfs count="5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3" displayName="Table23" ref="H3:K6" totalsRowShown="0" dataDxfId="0">
  <autoFilter ref="H3:K6" xr:uid="{00000000-0009-0000-0100-000001000000}"/>
  <tableColumns count="4">
    <tableColumn id="1" xr3:uid="{00000000-0010-0000-0000-000001000000}" name="statistika" dataDxfId="4"/>
    <tableColumn id="2" xr3:uid="{00000000-0010-0000-0000-000002000000}" name="mm" dataDxfId="3"/>
    <tableColumn id="3" xr3:uid="{00000000-0010-0000-0000-000003000000}" name="mop" dataDxfId="2"/>
    <tableColumn id="4" xr3:uid="{00000000-0010-0000-0000-000004000000}" name="ukupno" dataDxfId="1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D10" sqref="D10"/>
    </sheetView>
  </sheetViews>
  <sheetFormatPr defaultRowHeight="15" x14ac:dyDescent="0.25"/>
  <cols>
    <col min="1" max="1" width="15.28515625" customWidth="1"/>
    <col min="2" max="2" width="20.28515625" hidden="1" customWidth="1"/>
    <col min="3" max="3" width="35.140625" customWidth="1"/>
    <col min="8" max="8" width="28.28515625" customWidth="1"/>
  </cols>
  <sheetData>
    <row r="1" spans="1:11" ht="23.25" x14ac:dyDescent="0.3">
      <c r="A1" s="15" t="s">
        <v>43</v>
      </c>
      <c r="B1" s="15"/>
      <c r="C1" s="15"/>
      <c r="D1" s="1"/>
      <c r="E1" s="1"/>
      <c r="F1" s="1"/>
      <c r="G1" s="1"/>
    </row>
    <row r="2" spans="1:11" ht="23.25" x14ac:dyDescent="0.3">
      <c r="A2" s="12"/>
      <c r="B2" s="12"/>
      <c r="C2" s="12"/>
      <c r="D2" s="1"/>
      <c r="E2" s="1"/>
      <c r="F2" s="1"/>
      <c r="G2" s="1"/>
    </row>
    <row r="3" spans="1:11" ht="18.75" x14ac:dyDescent="0.3">
      <c r="A3" s="7" t="s">
        <v>0</v>
      </c>
      <c r="B3" s="2"/>
      <c r="C3" s="8"/>
      <c r="D3" s="1"/>
      <c r="H3" s="3" t="s">
        <v>1</v>
      </c>
      <c r="I3" t="s">
        <v>2</v>
      </c>
      <c r="J3" t="s">
        <v>3</v>
      </c>
      <c r="K3" t="s">
        <v>4</v>
      </c>
    </row>
    <row r="4" spans="1:11" x14ac:dyDescent="0.25">
      <c r="A4" s="4" t="s">
        <v>5</v>
      </c>
      <c r="B4" s="4" t="s">
        <v>12</v>
      </c>
      <c r="C4" s="5" t="s">
        <v>6</v>
      </c>
      <c r="H4" s="14" t="s">
        <v>7</v>
      </c>
      <c r="I4" s="14">
        <f>+COUNT(C4:C16)</f>
        <v>12</v>
      </c>
      <c r="J4" s="14">
        <f>+COUNT(C19:C22)</f>
        <v>2</v>
      </c>
      <c r="K4" s="14">
        <f>+COUNT(C4:C38)</f>
        <v>14</v>
      </c>
    </row>
    <row r="5" spans="1:11" x14ac:dyDescent="0.25">
      <c r="A5" s="17" t="s">
        <v>20</v>
      </c>
      <c r="B5" s="16" t="s">
        <v>18</v>
      </c>
      <c r="C5" s="18">
        <v>5</v>
      </c>
      <c r="H5" s="14" t="s">
        <v>8</v>
      </c>
      <c r="I5" s="14">
        <f>+COUNTA(D4:D17)</f>
        <v>6</v>
      </c>
      <c r="J5" s="14">
        <f>+COUNTA(D19:D30)</f>
        <v>0</v>
      </c>
      <c r="K5" s="14">
        <f>+COUNTA(D3:D35)</f>
        <v>6</v>
      </c>
    </row>
    <row r="6" spans="1:11" x14ac:dyDescent="0.25">
      <c r="A6" s="17" t="s">
        <v>19</v>
      </c>
      <c r="B6" s="16" t="s">
        <v>21</v>
      </c>
      <c r="C6" s="18">
        <v>5</v>
      </c>
      <c r="H6" s="14" t="s">
        <v>9</v>
      </c>
      <c r="I6" s="24">
        <f>(COUNTIFS(C4:C17,"&gt;5"))</f>
        <v>2</v>
      </c>
      <c r="J6" s="24">
        <f>(COUNTIFS(C19:C21,"&gt;5"))</f>
        <v>2</v>
      </c>
      <c r="K6" s="24">
        <f>+(COUNTIFS(C4:C38,"&gt;5"))</f>
        <v>4</v>
      </c>
    </row>
    <row r="7" spans="1:11" x14ac:dyDescent="0.25">
      <c r="A7" s="19" t="s">
        <v>22</v>
      </c>
      <c r="B7" s="16" t="s">
        <v>23</v>
      </c>
      <c r="C7" s="18">
        <v>5</v>
      </c>
      <c r="D7" t="s">
        <v>16</v>
      </c>
      <c r="H7" s="14" t="s">
        <v>10</v>
      </c>
      <c r="I7" s="13" t="s">
        <v>13</v>
      </c>
      <c r="J7" s="13">
        <f>+J6/(J4-J5)</f>
        <v>1</v>
      </c>
      <c r="K7" s="13">
        <f>+K6/(K4-K5)</f>
        <v>0.5</v>
      </c>
    </row>
    <row r="8" spans="1:11" x14ac:dyDescent="0.25">
      <c r="A8" s="20" t="s">
        <v>14</v>
      </c>
      <c r="B8" s="20" t="s">
        <v>15</v>
      </c>
      <c r="C8" s="18">
        <v>8</v>
      </c>
    </row>
    <row r="9" spans="1:11" s="21" customFormat="1" x14ac:dyDescent="0.25">
      <c r="A9" s="19" t="s">
        <v>24</v>
      </c>
      <c r="B9" s="16" t="s">
        <v>25</v>
      </c>
      <c r="C9" s="18">
        <v>5</v>
      </c>
      <c r="D9" t="s">
        <v>16</v>
      </c>
    </row>
    <row r="10" spans="1:11" x14ac:dyDescent="0.25">
      <c r="A10" s="19" t="s">
        <v>26</v>
      </c>
      <c r="B10" s="16" t="s">
        <v>27</v>
      </c>
      <c r="C10" s="18">
        <v>5</v>
      </c>
      <c r="D10" t="s">
        <v>16</v>
      </c>
    </row>
    <row r="11" spans="1:11" x14ac:dyDescent="0.25">
      <c r="A11" s="19" t="s">
        <v>28</v>
      </c>
      <c r="B11" s="16" t="s">
        <v>29</v>
      </c>
      <c r="C11" s="18">
        <v>5</v>
      </c>
      <c r="D11" t="s">
        <v>16</v>
      </c>
    </row>
    <row r="12" spans="1:11" x14ac:dyDescent="0.25">
      <c r="A12" s="19" t="s">
        <v>30</v>
      </c>
      <c r="B12" s="16" t="s">
        <v>31</v>
      </c>
      <c r="C12" s="18">
        <v>5</v>
      </c>
      <c r="D12" t="s">
        <v>16</v>
      </c>
    </row>
    <row r="13" spans="1:11" x14ac:dyDescent="0.25">
      <c r="A13" s="19" t="s">
        <v>32</v>
      </c>
      <c r="B13" s="16" t="s">
        <v>33</v>
      </c>
      <c r="C13" s="18">
        <v>5</v>
      </c>
    </row>
    <row r="14" spans="1:11" ht="13.5" customHeight="1" x14ac:dyDescent="0.25">
      <c r="A14" s="19" t="s">
        <v>34</v>
      </c>
      <c r="B14" s="16" t="s">
        <v>35</v>
      </c>
      <c r="C14" s="18">
        <v>5</v>
      </c>
      <c r="D14" t="s">
        <v>16</v>
      </c>
    </row>
    <row r="15" spans="1:11" x14ac:dyDescent="0.25">
      <c r="A15" s="19" t="s">
        <v>36</v>
      </c>
      <c r="B15" s="16" t="s">
        <v>37</v>
      </c>
      <c r="C15" s="18">
        <v>6</v>
      </c>
    </row>
    <row r="16" spans="1:11" x14ac:dyDescent="0.25">
      <c r="A16" s="19" t="s">
        <v>38</v>
      </c>
      <c r="B16" s="16" t="s">
        <v>39</v>
      </c>
      <c r="C16" s="18">
        <v>5</v>
      </c>
      <c r="E16" s="6"/>
    </row>
    <row r="17" spans="1:5" x14ac:dyDescent="0.25">
      <c r="A17" s="21"/>
      <c r="B17" s="21"/>
      <c r="C17" s="21"/>
      <c r="E17" s="6"/>
    </row>
    <row r="18" spans="1:5" ht="18.75" x14ac:dyDescent="0.3">
      <c r="A18" s="9" t="s">
        <v>11</v>
      </c>
      <c r="B18" s="9"/>
      <c r="C18" s="10"/>
    </row>
    <row r="19" spans="1:5" x14ac:dyDescent="0.25">
      <c r="A19" s="17" t="s">
        <v>40</v>
      </c>
      <c r="B19" s="16" t="s">
        <v>17</v>
      </c>
      <c r="C19" s="18">
        <v>8</v>
      </c>
    </row>
    <row r="20" spans="1:5" x14ac:dyDescent="0.25">
      <c r="A20" s="17" t="s">
        <v>41</v>
      </c>
      <c r="B20" s="22" t="s">
        <v>42</v>
      </c>
      <c r="C20" s="23">
        <v>7</v>
      </c>
    </row>
  </sheetData>
  <sheetProtection algorithmName="SHA-512" hashValue="Fumnq6fnwYzmSDQtstzo89VqEnbcese9X+anb4SKy6lzDhcHUI2NcpggFB5iPgbbgT2TsepDZ8nCWVNAf9VmFQ==" saltValue="dd/Cn9I3rTTgcT6NhTNi9Q==" spinCount="100000" sheet="1" objects="1" scenarios="1"/>
  <mergeCells count="1">
    <mergeCell ref="A1:C1"/>
  </mergeCells>
  <pageMargins left="0.7" right="0.7" top="0.75" bottom="0.75" header="0.3" footer="0.3"/>
  <pageSetup orientation="portrait" horizontalDpi="4294967292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8"/>
  <sheetViews>
    <sheetView workbookViewId="0">
      <selection activeCell="D16" sqref="D16"/>
    </sheetView>
  </sheetViews>
  <sheetFormatPr defaultRowHeight="15" x14ac:dyDescent="0.25"/>
  <sheetData>
    <row r="1" spans="1:5" x14ac:dyDescent="0.25">
      <c r="A1">
        <f>236.2*117</f>
        <v>27635.399999999998</v>
      </c>
    </row>
    <row r="2" spans="1:5" x14ac:dyDescent="0.25">
      <c r="A2">
        <v>30000</v>
      </c>
    </row>
    <row r="3" spans="1:5" x14ac:dyDescent="0.25">
      <c r="A3">
        <f>+A2/117</f>
        <v>256.41025641025641</v>
      </c>
    </row>
    <row r="4" spans="1:5" x14ac:dyDescent="0.25">
      <c r="A4">
        <f>250*170</f>
        <v>42500</v>
      </c>
    </row>
    <row r="6" spans="1:5" x14ac:dyDescent="0.25">
      <c r="A6">
        <v>30000</v>
      </c>
    </row>
    <row r="7" spans="1:5" x14ac:dyDescent="0.25">
      <c r="A7">
        <f>+A6/117</f>
        <v>256.41025641025641</v>
      </c>
    </row>
    <row r="9" spans="1:5" x14ac:dyDescent="0.25">
      <c r="C9">
        <f>400/250</f>
        <v>1.6</v>
      </c>
      <c r="D9" s="11">
        <f>+C9^0.25-1</f>
        <v>0.12468265038069815</v>
      </c>
    </row>
    <row r="12" spans="1:5" x14ac:dyDescent="0.25">
      <c r="A12">
        <f>250*117/100</f>
        <v>292.5</v>
      </c>
      <c r="D12">
        <f>250*(1+D9)^4</f>
        <v>400</v>
      </c>
    </row>
    <row r="16" spans="1:5" x14ac:dyDescent="0.25">
      <c r="D16">
        <f>117*100+20000</f>
        <v>31700</v>
      </c>
      <c r="E16">
        <f>+D16/117</f>
        <v>270.94017094017096</v>
      </c>
    </row>
    <row r="18" spans="4:4" x14ac:dyDescent="0.25">
      <c r="D18">
        <f>100*117</f>
        <v>11700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Danica Popovic</dc:creator>
  <cp:lastModifiedBy>Danica Popovic</cp:lastModifiedBy>
  <dcterms:created xsi:type="dcterms:W3CDTF">2021-04-18T08:16:36Z</dcterms:created>
  <dcterms:modified xsi:type="dcterms:W3CDTF">2022-06-21T09:52:47Z</dcterms:modified>
</cp:coreProperties>
</file>