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4240" windowHeight="13740" firstSheet="1" activeTab="1"/>
  </bookViews>
  <sheets>
    <sheet name="Sheet1" sheetId="1" state="hidden" r:id="rId1"/>
    <sheet name="Sheet2" sheetId="2" r:id="rId2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6" i="2"/>
  <c r="K4"/>
  <c r="J6"/>
  <c r="I6"/>
  <c r="K5"/>
  <c r="J5"/>
  <c r="I5"/>
  <c r="J4"/>
  <c r="I4"/>
  <c r="K8" l="1"/>
  <c r="I8"/>
  <c r="J8" l="1"/>
  <c r="J6" i="1"/>
  <c r="K5"/>
  <c r="K4"/>
  <c r="J5"/>
  <c r="J4"/>
  <c r="I5"/>
  <c r="I4"/>
  <c r="K6"/>
  <c r="I6"/>
  <c r="I8" l="1"/>
  <c r="J8"/>
  <c r="K8"/>
</calcChain>
</file>

<file path=xl/sharedStrings.xml><?xml version="1.0" encoding="utf-8"?>
<sst xmlns="http://schemas.openxmlformats.org/spreadsheetml/2006/main" count="116" uniqueCount="89">
  <si>
    <t>Makroekonomski modeli</t>
  </si>
  <si>
    <t>statistika</t>
  </si>
  <si>
    <t>mm</t>
  </si>
  <si>
    <t>mop</t>
  </si>
  <si>
    <t>ukupno</t>
  </si>
  <si>
    <t>Br. indeksa</t>
  </si>
  <si>
    <t>Ime i prezime</t>
  </si>
  <si>
    <t>Ocena</t>
  </si>
  <si>
    <t>izašli</t>
  </si>
  <si>
    <t xml:space="preserve">prazna sveska </t>
  </si>
  <si>
    <t>prazna sveska</t>
  </si>
  <si>
    <t>položili</t>
  </si>
  <si>
    <t xml:space="preserve">prolaznost onih koji su radili </t>
  </si>
  <si>
    <t>Makroekonomija otvorene privrede</t>
  </si>
  <si>
    <t>31. avgust 2019</t>
  </si>
  <si>
    <t>150424</t>
  </si>
  <si>
    <t>Milica Milutinović</t>
  </si>
  <si>
    <t>Nikola Momčilović</t>
  </si>
  <si>
    <t>141048</t>
  </si>
  <si>
    <t>Bojana Milošević</t>
  </si>
  <si>
    <t>130327</t>
  </si>
  <si>
    <t>Dijana Savić</t>
  </si>
  <si>
    <t>141037</t>
  </si>
  <si>
    <t>Jovana Lazić</t>
  </si>
  <si>
    <t>090759</t>
  </si>
  <si>
    <t>Alida Sadiku</t>
  </si>
  <si>
    <t>120415</t>
  </si>
  <si>
    <t>Jelena Radoja</t>
  </si>
  <si>
    <t>160446</t>
  </si>
  <si>
    <t>Filip Krunić</t>
  </si>
  <si>
    <t>Nevena Mijailović</t>
  </si>
  <si>
    <t>130114</t>
  </si>
  <si>
    <t xml:space="preserve">150114 </t>
  </si>
  <si>
    <t>Nikola Jovović</t>
  </si>
  <si>
    <t>151528</t>
  </si>
  <si>
    <t>Igor Vokoun</t>
  </si>
  <si>
    <t>111266</t>
  </si>
  <si>
    <t>Gajić Jovana</t>
  </si>
  <si>
    <t>175088</t>
  </si>
  <si>
    <t>Svetlana Lažetić</t>
  </si>
  <si>
    <t>161029</t>
  </si>
  <si>
    <t>Miona Šaronjić</t>
  </si>
  <si>
    <t>160578</t>
  </si>
  <si>
    <t>Jelena Katanić</t>
  </si>
  <si>
    <t>140902</t>
  </si>
  <si>
    <t>Ana Zmijanjac</t>
  </si>
  <si>
    <t>151028</t>
  </si>
  <si>
    <t>Aleksandra Bulatović</t>
  </si>
  <si>
    <t>140857</t>
  </si>
  <si>
    <t>Đorođe Conić</t>
  </si>
  <si>
    <t>Igor Đurković</t>
  </si>
  <si>
    <t>Dragana Miladinović</t>
  </si>
  <si>
    <t>160870</t>
  </si>
  <si>
    <t>Angelina Panić</t>
  </si>
  <si>
    <t>Tamara Basić</t>
  </si>
  <si>
    <t>130902</t>
  </si>
  <si>
    <t>161215</t>
  </si>
  <si>
    <t>160856</t>
  </si>
  <si>
    <t>sx</t>
  </si>
  <si>
    <t>175109</t>
  </si>
  <si>
    <t>131068</t>
  </si>
  <si>
    <t>29. septembar 2019</t>
  </si>
  <si>
    <t>091101</t>
  </si>
  <si>
    <t>Marina Zdravković</t>
  </si>
  <si>
    <t>111422</t>
  </si>
  <si>
    <t>Milica Plavšić</t>
  </si>
  <si>
    <t>Danijela Stojanovišć</t>
  </si>
  <si>
    <t>130514</t>
  </si>
  <si>
    <t>Ivana Stanojević</t>
  </si>
  <si>
    <t>Darko Čakarević</t>
  </si>
  <si>
    <t>140398</t>
  </si>
  <si>
    <t>Jovana Nedeljković</t>
  </si>
  <si>
    <t>140991</t>
  </si>
  <si>
    <t>Darko Abadić</t>
  </si>
  <si>
    <t>151316</t>
  </si>
  <si>
    <t>Marija Kovačević</t>
  </si>
  <si>
    <t>160977</t>
  </si>
  <si>
    <t>Ratko Milin</t>
  </si>
  <si>
    <t>165045</t>
  </si>
  <si>
    <t>Nevena Vučković</t>
  </si>
  <si>
    <t>120404</t>
  </si>
  <si>
    <t>Mića Kelić</t>
  </si>
  <si>
    <t>130580</t>
  </si>
  <si>
    <t>Milica Bjelić</t>
  </si>
  <si>
    <t>130654</t>
  </si>
  <si>
    <t>Milica Buha</t>
  </si>
  <si>
    <t>160219</t>
  </si>
  <si>
    <t>Igor Mitić</t>
  </si>
  <si>
    <t>130239</t>
  </si>
</sst>
</file>

<file path=xl/styles.xml><?xml version="1.0" encoding="utf-8"?>
<styleSheet xmlns="http://schemas.openxmlformats.org/spreadsheetml/2006/main">
  <numFmts count="3">
    <numFmt numFmtId="164" formatCode="_-* #,##0.00_-;\-* #,##0.00_-;_-* &quot;-&quot;??_-;_-@_-"/>
    <numFmt numFmtId="165" formatCode="0.0%"/>
    <numFmt numFmtId="166" formatCode="_-* #,##0_-;\-* #,##0_-;_-* &quot;-&quot;??_-;_-@_-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3">
    <xf numFmtId="0" fontId="0" fillId="0" borderId="0" xfId="0"/>
    <xf numFmtId="0" fontId="4" fillId="0" borderId="0" xfId="0" applyFont="1" applyAlignment="1">
      <alignment horizontal="center"/>
    </xf>
    <xf numFmtId="0" fontId="3" fillId="0" borderId="0" xfId="0" applyFont="1"/>
    <xf numFmtId="0" fontId="4" fillId="2" borderId="0" xfId="0" applyFont="1" applyFill="1"/>
    <xf numFmtId="0" fontId="5" fillId="2" borderId="0" xfId="0" applyFont="1" applyFill="1"/>
    <xf numFmtId="165" fontId="0" fillId="0" borderId="0" xfId="2" applyNumberFormat="1" applyFont="1"/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right"/>
    </xf>
    <xf numFmtId="49" fontId="0" fillId="3" borderId="1" xfId="0" applyNumberFormat="1" applyFill="1" applyBorder="1"/>
    <xf numFmtId="0" fontId="0" fillId="3" borderId="1" xfId="0" applyFill="1" applyBorder="1"/>
    <xf numFmtId="0" fontId="2" fillId="0" borderId="1" xfId="0" applyFont="1" applyBorder="1" applyAlignment="1">
      <alignment horizontal="center"/>
    </xf>
    <xf numFmtId="9" fontId="0" fillId="0" borderId="0" xfId="2" applyFont="1" applyAlignment="1">
      <alignment horizontal="center"/>
    </xf>
    <xf numFmtId="166" fontId="0" fillId="0" borderId="1" xfId="1" applyNumberFormat="1" applyFont="1" applyBorder="1" applyAlignment="1">
      <alignment horizontal="left"/>
    </xf>
    <xf numFmtId="166" fontId="0" fillId="0" borderId="1" xfId="1" applyNumberFormat="1" applyFont="1" applyBorder="1" applyAlignment="1">
      <alignment horizontal="center"/>
    </xf>
    <xf numFmtId="166" fontId="0" fillId="0" borderId="1" xfId="1" applyNumberFormat="1" applyFont="1" applyBorder="1" applyAlignment="1">
      <alignment horizontal="right"/>
    </xf>
    <xf numFmtId="164" fontId="0" fillId="0" borderId="1" xfId="1" applyFont="1" applyBorder="1" applyAlignment="1">
      <alignment horizontal="right"/>
    </xf>
    <xf numFmtId="9" fontId="0" fillId="0" borderId="1" xfId="2" applyFont="1" applyBorder="1"/>
    <xf numFmtId="49" fontId="7" fillId="2" borderId="0" xfId="0" applyNumberFormat="1" applyFont="1" applyFill="1"/>
    <xf numFmtId="0" fontId="7" fillId="2" borderId="0" xfId="0" applyFont="1" applyFill="1"/>
    <xf numFmtId="0" fontId="0" fillId="0" borderId="1" xfId="0" applyFont="1" applyBorder="1"/>
    <xf numFmtId="49" fontId="0" fillId="3" borderId="1" xfId="0" applyNumberFormat="1" applyFont="1" applyFill="1" applyBorder="1"/>
    <xf numFmtId="0" fontId="0" fillId="0" borderId="2" xfId="0" applyFont="1" applyBorder="1" applyAlignment="1">
      <alignment horizontal="center"/>
    </xf>
    <xf numFmtId="0" fontId="0" fillId="3" borderId="1" xfId="0" applyFont="1" applyFill="1" applyBorder="1"/>
    <xf numFmtId="0" fontId="0" fillId="3" borderId="2" xfId="0" applyFont="1" applyFill="1" applyBorder="1" applyAlignment="1">
      <alignment horizontal="center"/>
    </xf>
    <xf numFmtId="0" fontId="0" fillId="0" borderId="1" xfId="0" applyFont="1" applyBorder="1" applyAlignment="1">
      <alignment horizontal="center"/>
    </xf>
    <xf numFmtId="49" fontId="0" fillId="3" borderId="3" xfId="0" applyNumberFormat="1" applyFont="1" applyFill="1" applyBorder="1"/>
    <xf numFmtId="15" fontId="3" fillId="0" borderId="0" xfId="0" applyNumberFormat="1" applyFont="1" applyAlignment="1">
      <alignment horizontal="center" vertical="top"/>
    </xf>
    <xf numFmtId="0" fontId="2" fillId="0" borderId="1" xfId="0" applyFont="1" applyFill="1" applyBorder="1" applyAlignment="1">
      <alignment horizontal="center"/>
    </xf>
    <xf numFmtId="0" fontId="0" fillId="2" borderId="0" xfId="0" applyFill="1"/>
    <xf numFmtId="15" fontId="3" fillId="0" borderId="0" xfId="0" applyNumberFormat="1" applyFont="1" applyAlignment="1">
      <alignment horizontal="left" vertical="top"/>
    </xf>
    <xf numFmtId="0" fontId="0" fillId="0" borderId="0" xfId="0" applyAlignment="1"/>
  </cellXfs>
  <cellStyles count="3">
    <cellStyle name="Comma" xfId="1" builtinId="3"/>
    <cellStyle name="Normal" xfId="0" builtinId="0"/>
    <cellStyle name="Percent" xfId="2" builtinId="5"/>
  </cellStyles>
  <dxfs count="8"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2" displayName="Table2" ref="H3:K6" totalsRowShown="0">
  <autoFilter ref="H3:K6"/>
  <tableColumns count="4">
    <tableColumn id="1" name="statistika" dataDxfId="7"/>
    <tableColumn id="2" name="mm" dataDxfId="6"/>
    <tableColumn id="3" name="mop" dataDxfId="5"/>
    <tableColumn id="4" name="ukupno" dataDxfId="4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id="2" name="Table23" displayName="Table23" ref="H3:K6" totalsRowShown="0">
  <autoFilter ref="H3:K6"/>
  <tableColumns count="4">
    <tableColumn id="1" name="statistika" dataDxfId="3"/>
    <tableColumn id="2" name="mm" dataDxfId="2"/>
    <tableColumn id="3" name="mop" dataDxfId="1"/>
    <tableColumn id="4" name="ukupno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9"/>
  <sheetViews>
    <sheetView workbookViewId="0">
      <selection sqref="A1:XFD1048576"/>
    </sheetView>
  </sheetViews>
  <sheetFormatPr defaultRowHeight="15"/>
  <cols>
    <col min="1" max="1" width="15.7109375" customWidth="1"/>
    <col min="2" max="2" width="27.42578125" customWidth="1"/>
    <col min="8" max="8" width="25.85546875" customWidth="1"/>
  </cols>
  <sheetData>
    <row r="1" spans="1:11" ht="23.25">
      <c r="A1" s="28" t="s">
        <v>14</v>
      </c>
      <c r="B1" s="28"/>
      <c r="C1" s="28"/>
      <c r="D1" s="1"/>
      <c r="E1" s="1"/>
      <c r="F1" s="1"/>
      <c r="G1" s="1"/>
    </row>
    <row r="2" spans="1:11" ht="23.25">
      <c r="B2" s="2"/>
    </row>
    <row r="3" spans="1:11" ht="18.75">
      <c r="A3" s="3" t="s">
        <v>0</v>
      </c>
      <c r="B3" s="4"/>
      <c r="C3" s="4"/>
      <c r="H3" s="5" t="s">
        <v>1</v>
      </c>
      <c r="I3" t="s">
        <v>2</v>
      </c>
      <c r="J3" t="s">
        <v>3</v>
      </c>
      <c r="K3" t="s">
        <v>4</v>
      </c>
    </row>
    <row r="4" spans="1:11">
      <c r="A4" s="10" t="s">
        <v>24</v>
      </c>
      <c r="B4" s="11" t="s">
        <v>25</v>
      </c>
      <c r="C4" s="12">
        <v>6</v>
      </c>
      <c r="E4" s="13"/>
      <c r="H4" s="8" t="s">
        <v>8</v>
      </c>
      <c r="I4" s="9">
        <f>+COUNT(C5:C21)</f>
        <v>16</v>
      </c>
      <c r="J4" s="9">
        <f>+COUNT(C23:C28)</f>
        <v>5</v>
      </c>
      <c r="K4" s="9">
        <f>+COUNT(C4:C40)</f>
        <v>22</v>
      </c>
    </row>
    <row r="5" spans="1:11">
      <c r="A5" s="10" t="s">
        <v>36</v>
      </c>
      <c r="B5" s="11" t="s">
        <v>37</v>
      </c>
      <c r="C5" s="12">
        <v>5</v>
      </c>
      <c r="H5" s="8" t="s">
        <v>9</v>
      </c>
      <c r="I5" s="9">
        <f>COUNTA(D5:D20)</f>
        <v>5</v>
      </c>
      <c r="J5" s="9">
        <f>+COUNTA(D22:D26)</f>
        <v>0</v>
      </c>
      <c r="K5" s="9">
        <f>+COUNTA(D4:D26)</f>
        <v>5</v>
      </c>
    </row>
    <row r="6" spans="1:11">
      <c r="A6" s="10" t="s">
        <v>26</v>
      </c>
      <c r="B6" s="11" t="s">
        <v>27</v>
      </c>
      <c r="C6" s="12">
        <v>8</v>
      </c>
      <c r="E6" s="13"/>
      <c r="H6" s="8" t="s">
        <v>11</v>
      </c>
      <c r="I6" s="14">
        <f>(COUNTIFS(C5:C21,"&gt;5"))</f>
        <v>9</v>
      </c>
      <c r="J6" s="15">
        <f>(COUNTIFS(C24:C28,"&gt;5"))</f>
        <v>5</v>
      </c>
      <c r="K6" s="16">
        <f>+(COUNTIFS(C4:C40,"&gt;5"))</f>
        <v>15</v>
      </c>
    </row>
    <row r="7" spans="1:11">
      <c r="A7" s="10" t="s">
        <v>31</v>
      </c>
      <c r="B7" s="11" t="s">
        <v>30</v>
      </c>
      <c r="C7" s="12">
        <v>7</v>
      </c>
      <c r="H7" s="8"/>
      <c r="I7" s="14"/>
      <c r="J7" s="17"/>
      <c r="K7" s="16"/>
    </row>
    <row r="8" spans="1:11">
      <c r="A8" s="10" t="s">
        <v>20</v>
      </c>
      <c r="B8" s="11" t="s">
        <v>21</v>
      </c>
      <c r="C8" s="12">
        <v>8</v>
      </c>
      <c r="E8" s="13"/>
      <c r="H8" s="8" t="s">
        <v>12</v>
      </c>
      <c r="I8" s="18">
        <f>+I6/(I4-I5)</f>
        <v>0.81818181818181823</v>
      </c>
      <c r="J8" s="18">
        <f t="shared" ref="J8" si="0">+J6/(J4-J5)</f>
        <v>1</v>
      </c>
      <c r="K8" s="18">
        <f>+K6/(K4-K5)</f>
        <v>0.88235294117647056</v>
      </c>
    </row>
    <row r="9" spans="1:11">
      <c r="A9" s="10" t="s">
        <v>44</v>
      </c>
      <c r="B9" s="11" t="s">
        <v>45</v>
      </c>
      <c r="C9" s="12">
        <v>5</v>
      </c>
      <c r="D9" t="s">
        <v>10</v>
      </c>
    </row>
    <row r="10" spans="1:11">
      <c r="A10" s="10" t="s">
        <v>22</v>
      </c>
      <c r="B10" s="11" t="s">
        <v>23</v>
      </c>
      <c r="C10" s="12">
        <v>8</v>
      </c>
      <c r="E10" s="13"/>
    </row>
    <row r="11" spans="1:11">
      <c r="A11" s="10" t="s">
        <v>18</v>
      </c>
      <c r="B11" s="11" t="s">
        <v>19</v>
      </c>
      <c r="C11" s="12">
        <v>6</v>
      </c>
      <c r="E11" s="13"/>
    </row>
    <row r="12" spans="1:11">
      <c r="A12" s="10" t="s">
        <v>32</v>
      </c>
      <c r="B12" s="11" t="s">
        <v>33</v>
      </c>
      <c r="C12" s="12">
        <v>8</v>
      </c>
    </row>
    <row r="13" spans="1:11">
      <c r="A13" s="10" t="s">
        <v>15</v>
      </c>
      <c r="B13" s="11" t="s">
        <v>16</v>
      </c>
      <c r="C13" s="12">
        <v>5</v>
      </c>
      <c r="E13" s="13"/>
    </row>
    <row r="14" spans="1:11">
      <c r="A14" s="10" t="s">
        <v>46</v>
      </c>
      <c r="B14" s="11" t="s">
        <v>47</v>
      </c>
      <c r="C14" s="12">
        <v>5</v>
      </c>
      <c r="D14" t="s">
        <v>10</v>
      </c>
    </row>
    <row r="15" spans="1:11">
      <c r="A15" s="10" t="s">
        <v>34</v>
      </c>
      <c r="B15" s="11" t="s">
        <v>35</v>
      </c>
      <c r="C15" s="12">
        <v>8</v>
      </c>
    </row>
    <row r="16" spans="1:11">
      <c r="A16" s="10" t="s">
        <v>28</v>
      </c>
      <c r="B16" s="11" t="s">
        <v>29</v>
      </c>
      <c r="C16" s="12">
        <v>6</v>
      </c>
      <c r="E16" s="13"/>
    </row>
    <row r="17" spans="1:5">
      <c r="A17" s="10" t="s">
        <v>42</v>
      </c>
      <c r="B17" s="11" t="s">
        <v>43</v>
      </c>
      <c r="C17" s="12">
        <v>5</v>
      </c>
      <c r="D17" t="s">
        <v>10</v>
      </c>
    </row>
    <row r="18" spans="1:5">
      <c r="A18" s="10" t="s">
        <v>40</v>
      </c>
      <c r="B18" s="11" t="s">
        <v>41</v>
      </c>
      <c r="C18" s="12">
        <v>5</v>
      </c>
      <c r="D18" t="s">
        <v>10</v>
      </c>
    </row>
    <row r="19" spans="1:5">
      <c r="A19" s="10" t="s">
        <v>38</v>
      </c>
      <c r="B19" s="11" t="s">
        <v>39</v>
      </c>
      <c r="C19" s="12">
        <v>5</v>
      </c>
      <c r="D19" t="s">
        <v>10</v>
      </c>
    </row>
    <row r="20" spans="1:5">
      <c r="A20" s="10" t="s">
        <v>59</v>
      </c>
      <c r="B20" s="11" t="s">
        <v>17</v>
      </c>
      <c r="C20" s="12">
        <v>7</v>
      </c>
      <c r="E20" s="13"/>
    </row>
    <row r="21" spans="1:5">
      <c r="A21" s="6" t="s">
        <v>5</v>
      </c>
      <c r="B21" s="6" t="s">
        <v>6</v>
      </c>
      <c r="C21" s="7" t="s">
        <v>7</v>
      </c>
    </row>
    <row r="22" spans="1:5" ht="18.75">
      <c r="A22" s="19" t="s">
        <v>13</v>
      </c>
      <c r="B22" s="20"/>
      <c r="C22" s="20"/>
    </row>
    <row r="23" spans="1:5">
      <c r="A23" s="6" t="s">
        <v>5</v>
      </c>
      <c r="B23" s="6" t="s">
        <v>6</v>
      </c>
      <c r="C23" s="7" t="s">
        <v>7</v>
      </c>
    </row>
    <row r="24" spans="1:5">
      <c r="A24" s="22" t="s">
        <v>55</v>
      </c>
      <c r="B24" s="21" t="s">
        <v>51</v>
      </c>
      <c r="C24" s="23">
        <v>6</v>
      </c>
    </row>
    <row r="25" spans="1:5">
      <c r="A25" s="22" t="s">
        <v>48</v>
      </c>
      <c r="B25" s="21" t="s">
        <v>49</v>
      </c>
      <c r="C25" s="23">
        <v>6</v>
      </c>
    </row>
    <row r="26" spans="1:5">
      <c r="A26" s="22" t="s">
        <v>56</v>
      </c>
      <c r="B26" s="24" t="s">
        <v>54</v>
      </c>
      <c r="C26" s="25">
        <v>8</v>
      </c>
    </row>
    <row r="27" spans="1:5">
      <c r="A27" s="22" t="s">
        <v>52</v>
      </c>
      <c r="B27" s="24" t="s">
        <v>53</v>
      </c>
      <c r="C27" s="25">
        <v>7</v>
      </c>
    </row>
    <row r="28" spans="1:5">
      <c r="A28" s="22" t="s">
        <v>57</v>
      </c>
      <c r="B28" s="21" t="s">
        <v>50</v>
      </c>
      <c r="C28" s="26">
        <v>6</v>
      </c>
    </row>
    <row r="29" spans="1:5">
      <c r="A29" s="27" t="s">
        <v>58</v>
      </c>
    </row>
  </sheetData>
  <sheetProtection password="CA7D" sheet="1" objects="1" scenarios="1"/>
  <sortState ref="A4:E21">
    <sortCondition ref="A4:A21"/>
  </sortState>
  <mergeCells count="1">
    <mergeCell ref="A1:C1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>
  <dimension ref="A1:K22"/>
  <sheetViews>
    <sheetView tabSelected="1" workbookViewId="0">
      <selection sqref="A1:D1"/>
    </sheetView>
  </sheetViews>
  <sheetFormatPr defaultRowHeight="15"/>
  <cols>
    <col min="1" max="1" width="15.7109375" customWidth="1"/>
    <col min="2" max="2" width="27.42578125" hidden="1" customWidth="1"/>
    <col min="8" max="8" width="25.85546875" customWidth="1"/>
  </cols>
  <sheetData>
    <row r="1" spans="1:11" ht="23.25">
      <c r="A1" s="31" t="s">
        <v>61</v>
      </c>
      <c r="B1" s="31"/>
      <c r="C1" s="31"/>
      <c r="D1" s="32"/>
      <c r="E1" s="1"/>
      <c r="F1" s="1"/>
      <c r="G1" s="1"/>
    </row>
    <row r="2" spans="1:11" ht="23.25">
      <c r="B2" s="2"/>
    </row>
    <row r="3" spans="1:11" ht="18.75">
      <c r="A3" s="3" t="s">
        <v>0</v>
      </c>
      <c r="B3" s="4"/>
      <c r="C3" s="4"/>
      <c r="D3" s="30"/>
      <c r="H3" s="5" t="s">
        <v>1</v>
      </c>
      <c r="I3" t="s">
        <v>2</v>
      </c>
      <c r="J3" t="s">
        <v>3</v>
      </c>
      <c r="K3" t="s">
        <v>4</v>
      </c>
    </row>
    <row r="4" spans="1:11">
      <c r="A4" s="6" t="s">
        <v>5</v>
      </c>
      <c r="B4" s="6" t="s">
        <v>6</v>
      </c>
      <c r="C4" s="7" t="s">
        <v>7</v>
      </c>
      <c r="E4" s="13"/>
      <c r="H4" s="8" t="s">
        <v>8</v>
      </c>
      <c r="I4" s="9">
        <f>+COUNT(C5:C15)</f>
        <v>11</v>
      </c>
      <c r="J4" s="9">
        <f>+COUNT(C17:C21)</f>
        <v>4</v>
      </c>
      <c r="K4" s="9">
        <f>+COUNT(C5:C33)</f>
        <v>15</v>
      </c>
    </row>
    <row r="5" spans="1:11">
      <c r="A5" s="10" t="s">
        <v>64</v>
      </c>
      <c r="B5" s="11" t="s">
        <v>65</v>
      </c>
      <c r="C5" s="12">
        <v>6</v>
      </c>
      <c r="H5" s="8" t="s">
        <v>9</v>
      </c>
      <c r="I5" s="9">
        <f>COUNTA(D5:D14)</f>
        <v>1</v>
      </c>
      <c r="J5" s="9">
        <f>+COUNTA(D15:D20)</f>
        <v>1</v>
      </c>
      <c r="K5" s="9">
        <f>+COUNTA(D4:D20)</f>
        <v>2</v>
      </c>
    </row>
    <row r="6" spans="1:11">
      <c r="A6" s="10" t="s">
        <v>80</v>
      </c>
      <c r="B6" s="8" t="s">
        <v>81</v>
      </c>
      <c r="C6" s="23">
        <v>6</v>
      </c>
      <c r="E6" s="13"/>
      <c r="H6" s="8" t="s">
        <v>11</v>
      </c>
      <c r="I6" s="14">
        <f>(COUNTIFS(C5:C15,"&gt;5"))</f>
        <v>8</v>
      </c>
      <c r="J6" s="15">
        <f>(COUNTIFS(C18:C21,"&gt;5"))</f>
        <v>3</v>
      </c>
      <c r="K6" s="16">
        <f>+(COUNTIFS(C5:C33,"&gt;5"))</f>
        <v>11</v>
      </c>
    </row>
    <row r="7" spans="1:11">
      <c r="A7" s="10" t="s">
        <v>88</v>
      </c>
      <c r="B7" s="11" t="s">
        <v>66</v>
      </c>
      <c r="C7" s="12">
        <v>7</v>
      </c>
      <c r="H7" s="8"/>
      <c r="I7" s="14"/>
      <c r="J7" s="17"/>
      <c r="K7" s="16"/>
    </row>
    <row r="8" spans="1:11">
      <c r="A8" s="10" t="s">
        <v>67</v>
      </c>
      <c r="B8" s="11" t="s">
        <v>68</v>
      </c>
      <c r="C8" s="12">
        <v>6</v>
      </c>
      <c r="E8" s="13"/>
      <c r="H8" s="8" t="s">
        <v>12</v>
      </c>
      <c r="I8" s="18">
        <f>+I6/(I4-I5)</f>
        <v>0.8</v>
      </c>
      <c r="J8" s="18">
        <f t="shared" ref="J8:K8" si="0">+J6/(J4-J5)</f>
        <v>1</v>
      </c>
      <c r="K8" s="18">
        <f t="shared" si="0"/>
        <v>0.84615384615384615</v>
      </c>
    </row>
    <row r="9" spans="1:11">
      <c r="A9" s="10" t="s">
        <v>60</v>
      </c>
      <c r="B9" s="11" t="s">
        <v>69</v>
      </c>
      <c r="C9" s="12">
        <v>5</v>
      </c>
      <c r="D9" t="s">
        <v>10</v>
      </c>
    </row>
    <row r="10" spans="1:11">
      <c r="A10" s="10" t="s">
        <v>70</v>
      </c>
      <c r="B10" s="11" t="s">
        <v>71</v>
      </c>
      <c r="C10" s="12">
        <v>6</v>
      </c>
      <c r="E10" s="13"/>
    </row>
    <row r="11" spans="1:11">
      <c r="A11" s="10" t="s">
        <v>72</v>
      </c>
      <c r="B11" s="11" t="s">
        <v>73</v>
      </c>
      <c r="C11" s="29">
        <v>5</v>
      </c>
      <c r="E11" s="13"/>
    </row>
    <row r="12" spans="1:11">
      <c r="A12" s="10" t="s">
        <v>15</v>
      </c>
      <c r="B12" s="11" t="s">
        <v>16</v>
      </c>
      <c r="C12" s="12">
        <v>6</v>
      </c>
    </row>
    <row r="13" spans="1:11">
      <c r="A13" s="10" t="s">
        <v>74</v>
      </c>
      <c r="B13" s="11" t="s">
        <v>75</v>
      </c>
      <c r="C13" s="12">
        <v>7</v>
      </c>
      <c r="E13" s="13"/>
    </row>
    <row r="14" spans="1:11">
      <c r="A14" s="10" t="s">
        <v>76</v>
      </c>
      <c r="B14" s="11" t="s">
        <v>77</v>
      </c>
      <c r="C14" s="12">
        <v>5</v>
      </c>
    </row>
    <row r="15" spans="1:11">
      <c r="A15" s="10" t="s">
        <v>78</v>
      </c>
      <c r="B15" s="11" t="s">
        <v>79</v>
      </c>
      <c r="C15" s="12">
        <v>6</v>
      </c>
    </row>
    <row r="16" spans="1:11" ht="18.75">
      <c r="A16" s="19" t="s">
        <v>13</v>
      </c>
      <c r="B16" s="20"/>
      <c r="C16" s="20"/>
      <c r="D16" s="30"/>
    </row>
    <row r="17" spans="1:4">
      <c r="A17" s="6" t="s">
        <v>5</v>
      </c>
      <c r="B17" s="6" t="s">
        <v>6</v>
      </c>
      <c r="C17" s="7" t="s">
        <v>7</v>
      </c>
    </row>
    <row r="18" spans="1:4">
      <c r="A18" s="10" t="s">
        <v>62</v>
      </c>
      <c r="B18" s="8" t="s">
        <v>63</v>
      </c>
      <c r="C18" s="23">
        <v>5</v>
      </c>
      <c r="D18" t="s">
        <v>10</v>
      </c>
    </row>
    <row r="19" spans="1:4">
      <c r="A19" s="10" t="s">
        <v>82</v>
      </c>
      <c r="B19" s="8" t="s">
        <v>83</v>
      </c>
      <c r="C19" s="23">
        <v>6</v>
      </c>
    </row>
    <row r="20" spans="1:4">
      <c r="A20" s="10" t="s">
        <v>84</v>
      </c>
      <c r="B20" s="11" t="s">
        <v>85</v>
      </c>
      <c r="C20" s="25">
        <v>6</v>
      </c>
    </row>
    <row r="21" spans="1:4">
      <c r="A21" s="10" t="s">
        <v>86</v>
      </c>
      <c r="B21" s="8" t="s">
        <v>87</v>
      </c>
      <c r="C21" s="26">
        <v>6</v>
      </c>
    </row>
    <row r="22" spans="1:4">
      <c r="A22" s="27"/>
    </row>
  </sheetData>
  <sheetProtection password="CA7D" sheet="1" objects="1" scenarios="1"/>
  <sortState ref="A17:E21">
    <sortCondition ref="A17:A21"/>
  </sortState>
  <mergeCells count="1">
    <mergeCell ref="A1:D1"/>
  </mergeCells>
  <pageMargins left="0.7" right="0.7" top="0.75" bottom="0.75" header="0.3" footer="0.3"/>
  <pageSetup orientation="portrait" horizontalDpi="4294967292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Danica Popovic</dc:creator>
  <cp:lastModifiedBy>Dana</cp:lastModifiedBy>
  <dcterms:created xsi:type="dcterms:W3CDTF">2019-09-07T07:50:37Z</dcterms:created>
  <dcterms:modified xsi:type="dcterms:W3CDTF">2019-10-01T10:15:00Z</dcterms:modified>
</cp:coreProperties>
</file>