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1\STARI_C\Documents and Settings\DANA\My Documents\1 FAKNOVISAJT\site_flash\"/>
    </mc:Choice>
  </mc:AlternateContent>
  <xr:revisionPtr revIDLastSave="0" documentId="8_{A30E583B-5B1A-488E-9F44-832C7D9AB9DD}" xr6:coauthVersionLast="44" xr6:coauthVersionMax="44" xr10:uidLastSave="{00000000-0000-0000-0000-000000000000}"/>
  <bookViews>
    <workbookView xWindow="-120" yWindow="-120" windowWidth="29040" windowHeight="15840" firstSheet="1" activeTab="1" xr2:uid="{714F31B5-81AB-4924-827E-CF5BDFF85E00}"/>
  </bookViews>
  <sheets>
    <sheet name="Sheet1" sheetId="1" state="hidden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2" l="1"/>
  <c r="K8" i="2" s="1"/>
  <c r="J6" i="2"/>
  <c r="J8" i="2" s="1"/>
  <c r="I6" i="2"/>
  <c r="I8" i="2" s="1"/>
  <c r="K5" i="2"/>
  <c r="J5" i="2"/>
  <c r="I5" i="2"/>
  <c r="K4" i="2"/>
  <c r="J4" i="2"/>
  <c r="I4" i="2"/>
  <c r="J6" i="1" l="1"/>
  <c r="K5" i="1"/>
  <c r="K4" i="1"/>
  <c r="J5" i="1"/>
  <c r="J4" i="1"/>
  <c r="I5" i="1"/>
  <c r="I4" i="1"/>
  <c r="K6" i="1"/>
  <c r="I6" i="1"/>
  <c r="I8" i="1" l="1"/>
  <c r="J8" i="1"/>
  <c r="K8" i="1"/>
</calcChain>
</file>

<file path=xl/sharedStrings.xml><?xml version="1.0" encoding="utf-8"?>
<sst xmlns="http://schemas.openxmlformats.org/spreadsheetml/2006/main" count="134" uniqueCount="60">
  <si>
    <t>Makroekonomski modeli</t>
  </si>
  <si>
    <t>statistika</t>
  </si>
  <si>
    <t>mm</t>
  </si>
  <si>
    <t>mop</t>
  </si>
  <si>
    <t>ukupno</t>
  </si>
  <si>
    <t>Br. indeksa</t>
  </si>
  <si>
    <t>Ime i prezime</t>
  </si>
  <si>
    <t>Ocena</t>
  </si>
  <si>
    <t>izašli</t>
  </si>
  <si>
    <t xml:space="preserve">prazna sveska </t>
  </si>
  <si>
    <t>prazna sveska</t>
  </si>
  <si>
    <t>položili</t>
  </si>
  <si>
    <t xml:space="preserve">prolaznost onih koji su radili </t>
  </si>
  <si>
    <t>Makroekonomija otvorene privrede</t>
  </si>
  <si>
    <t>31. avgust 2019</t>
  </si>
  <si>
    <t>150424</t>
  </si>
  <si>
    <t>Milica Milutinović</t>
  </si>
  <si>
    <t>Nikola Momčilović</t>
  </si>
  <si>
    <t>141048</t>
  </si>
  <si>
    <t>Bojana Milošević</t>
  </si>
  <si>
    <t>130327</t>
  </si>
  <si>
    <t>Dijana Savić</t>
  </si>
  <si>
    <t>141037</t>
  </si>
  <si>
    <t>Jovana Lazić</t>
  </si>
  <si>
    <t>090759</t>
  </si>
  <si>
    <t>Alida Sadiku</t>
  </si>
  <si>
    <t>120415</t>
  </si>
  <si>
    <t>Jelena Radoja</t>
  </si>
  <si>
    <t>160446</t>
  </si>
  <si>
    <t>Filip Krunić</t>
  </si>
  <si>
    <t>Nevena Mijailović</t>
  </si>
  <si>
    <t>130114</t>
  </si>
  <si>
    <t xml:space="preserve">150114 </t>
  </si>
  <si>
    <t>Nikola Jovović</t>
  </si>
  <si>
    <t>151528</t>
  </si>
  <si>
    <t>Igor Vokoun</t>
  </si>
  <si>
    <t>111266</t>
  </si>
  <si>
    <t>Gajić Jovana</t>
  </si>
  <si>
    <t>175088</t>
  </si>
  <si>
    <t>Svetlana Lažetić</t>
  </si>
  <si>
    <t>161029</t>
  </si>
  <si>
    <t>Miona Šaronjić</t>
  </si>
  <si>
    <t>160578</t>
  </si>
  <si>
    <t>Jelena Katanić</t>
  </si>
  <si>
    <t>140902</t>
  </si>
  <si>
    <t>Ana Zmijanjac</t>
  </si>
  <si>
    <t>151028</t>
  </si>
  <si>
    <t>Aleksandra Bulatović</t>
  </si>
  <si>
    <t>140857</t>
  </si>
  <si>
    <t>Đorođe Conić</t>
  </si>
  <si>
    <t>Igor Đurković</t>
  </si>
  <si>
    <t>Dragana Miladinović</t>
  </si>
  <si>
    <t>160870</t>
  </si>
  <si>
    <t>Angelina Panić</t>
  </si>
  <si>
    <t>Tamara Basić</t>
  </si>
  <si>
    <t>130902</t>
  </si>
  <si>
    <t>161215</t>
  </si>
  <si>
    <t>160856</t>
  </si>
  <si>
    <t>sx</t>
  </si>
  <si>
    <t>175109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</si>
</sst>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164" fontId="0" fillId="0" borderId="0" xfId="2" applyNumberFormat="1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49" fontId="0" fillId="3" borderId="1" xfId="0" applyNumberFormat="1" applyFill="1" applyBorder="1"/>
    <xf numFmtId="0" fontId="0" fillId="3" borderId="1" xfId="0" applyFill="1" applyBorder="1"/>
    <xf numFmtId="0" fontId="2" fillId="0" borderId="1" xfId="0" applyFont="1" applyBorder="1" applyAlignment="1">
      <alignment horizontal="center"/>
    </xf>
    <xf numFmtId="9" fontId="0" fillId="0" borderId="0" xfId="2" applyFont="1" applyAlignment="1">
      <alignment horizontal="center"/>
    </xf>
    <xf numFmtId="165" fontId="0" fillId="0" borderId="1" xfId="1" applyNumberFormat="1" applyFont="1" applyBorder="1" applyAlignment="1">
      <alignment horizontal="left"/>
    </xf>
    <xf numFmtId="165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right"/>
    </xf>
    <xf numFmtId="43" fontId="0" fillId="0" borderId="1" xfId="1" applyFont="1" applyBorder="1" applyAlignment="1">
      <alignment horizontal="right"/>
    </xf>
    <xf numFmtId="9" fontId="0" fillId="0" borderId="1" xfId="2" applyFont="1" applyBorder="1"/>
    <xf numFmtId="49" fontId="7" fillId="2" borderId="0" xfId="0" applyNumberFormat="1" applyFont="1" applyFill="1"/>
    <xf numFmtId="0" fontId="7" fillId="2" borderId="0" xfId="0" applyFont="1" applyFill="1"/>
    <xf numFmtId="0" fontId="0" fillId="0" borderId="1" xfId="0" applyFont="1" applyBorder="1"/>
    <xf numFmtId="49" fontId="0" fillId="3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3" borderId="1" xfId="0" applyFont="1" applyFill="1" applyBorder="1"/>
    <xf numFmtId="0" fontId="0" fillId="3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3" borderId="3" xfId="0" applyNumberFormat="1" applyFont="1" applyFill="1" applyBorder="1"/>
    <xf numFmtId="15" fontId="3" fillId="0" borderId="0" xfId="0" applyNumberFormat="1" applyFont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8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0EC6DC-86F9-4FBE-9860-FC1AE4702DE1}" name="Table2" displayName="Table2" ref="H3:K6" totalsRowShown="0">
  <autoFilter ref="H3:K6" xr:uid="{74333D4A-031D-4759-966C-2989F053F096}"/>
  <tableColumns count="4">
    <tableColumn id="1" xr3:uid="{20CBF720-EC11-4D4E-B046-C7DF468F48F3}" name="statistika" dataDxfId="7"/>
    <tableColumn id="2" xr3:uid="{E7B0996C-FD4B-4E19-A5E6-1CE199D2D249}" name="mm" dataDxfId="6"/>
    <tableColumn id="3" xr3:uid="{42D24679-9639-43AA-8599-33D16CD98D4B}" name="mop" dataDxfId="5"/>
    <tableColumn id="4" xr3:uid="{313BA192-D1E2-40E8-A32A-FC85B50DD75D}" name="ukupno" dataDxfId="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6FBB6A-3C5F-4EE7-B956-71B0FE37B517}" name="Table23" displayName="Table23" ref="H3:K6" totalsRowShown="0">
  <autoFilter ref="H3:K6" xr:uid="{E2CE5DBE-A9E4-4390-8E2C-96704D6A56AE}"/>
  <tableColumns count="4">
    <tableColumn id="1" xr3:uid="{EBF77674-39EB-43D9-B5CD-8A2597A5578F}" name="statistika" dataDxfId="3"/>
    <tableColumn id="2" xr3:uid="{416E20C4-C52F-461B-BFB1-865A695D4972}" name="mm" dataDxfId="2"/>
    <tableColumn id="3" xr3:uid="{40ED909D-1753-4474-A6AB-FE3CB3579518}" name="mop" dataDxfId="1"/>
    <tableColumn id="4" xr3:uid="{1F3B9A41-5499-4314-ADDD-08B1BF176CB7}" name="ukupn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EAA08-6920-408C-A10D-904DA6279724}">
  <dimension ref="A1:K29"/>
  <sheetViews>
    <sheetView workbookViewId="0">
      <selection sqref="A1:XFD1048576"/>
    </sheetView>
  </sheetViews>
  <sheetFormatPr defaultRowHeight="15" x14ac:dyDescent="0.25"/>
  <cols>
    <col min="1" max="1" width="15.7109375" customWidth="1"/>
    <col min="2" max="2" width="27.42578125" customWidth="1"/>
    <col min="8" max="8" width="25.85546875" customWidth="1"/>
  </cols>
  <sheetData>
    <row r="1" spans="1:11" ht="23.25" x14ac:dyDescent="0.3">
      <c r="A1" s="28" t="s">
        <v>14</v>
      </c>
      <c r="B1" s="28"/>
      <c r="C1" s="28"/>
      <c r="D1" s="1"/>
      <c r="E1" s="1"/>
      <c r="F1" s="1"/>
      <c r="G1" s="1"/>
    </row>
    <row r="2" spans="1:11" ht="23.25" x14ac:dyDescent="0.35">
      <c r="B2" s="2"/>
    </row>
    <row r="3" spans="1:11" ht="18.75" x14ac:dyDescent="0.3">
      <c r="A3" s="3" t="s">
        <v>0</v>
      </c>
      <c r="B3" s="4"/>
      <c r="C3" s="4"/>
      <c r="H3" s="5" t="s">
        <v>1</v>
      </c>
      <c r="I3" t="s">
        <v>2</v>
      </c>
      <c r="J3" t="s">
        <v>3</v>
      </c>
      <c r="K3" t="s">
        <v>4</v>
      </c>
    </row>
    <row r="4" spans="1:11" x14ac:dyDescent="0.25">
      <c r="A4" s="10" t="s">
        <v>24</v>
      </c>
      <c r="B4" s="11" t="s">
        <v>25</v>
      </c>
      <c r="C4" s="12">
        <v>6</v>
      </c>
      <c r="E4" s="13"/>
      <c r="H4" s="8" t="s">
        <v>8</v>
      </c>
      <c r="I4" s="9">
        <f>+COUNT(C5:C21)</f>
        <v>16</v>
      </c>
      <c r="J4" s="9">
        <f>+COUNT(C23:C28)</f>
        <v>5</v>
      </c>
      <c r="K4" s="9">
        <f>+COUNT(C4:C40)</f>
        <v>22</v>
      </c>
    </row>
    <row r="5" spans="1:11" x14ac:dyDescent="0.25">
      <c r="A5" s="10" t="s">
        <v>36</v>
      </c>
      <c r="B5" s="11" t="s">
        <v>37</v>
      </c>
      <c r="C5" s="12">
        <v>5</v>
      </c>
      <c r="H5" s="8" t="s">
        <v>9</v>
      </c>
      <c r="I5" s="9">
        <f>COUNTA(D5:D20)</f>
        <v>5</v>
      </c>
      <c r="J5" s="9">
        <f>+COUNTA(D22:D26)</f>
        <v>0</v>
      </c>
      <c r="K5" s="9">
        <f>+COUNTA(D4:D26)</f>
        <v>5</v>
      </c>
    </row>
    <row r="6" spans="1:11" x14ac:dyDescent="0.25">
      <c r="A6" s="10" t="s">
        <v>26</v>
      </c>
      <c r="B6" s="11" t="s">
        <v>27</v>
      </c>
      <c r="C6" s="12">
        <v>8</v>
      </c>
      <c r="E6" s="13"/>
      <c r="H6" s="8" t="s">
        <v>11</v>
      </c>
      <c r="I6" s="14">
        <f>(COUNTIFS(C5:C21,"&gt;5"))</f>
        <v>9</v>
      </c>
      <c r="J6" s="15">
        <f>(COUNTIFS(C24:C28,"&gt;5"))</f>
        <v>5</v>
      </c>
      <c r="K6" s="16">
        <f>+(COUNTIFS(C4:C40,"&gt;5"))</f>
        <v>15</v>
      </c>
    </row>
    <row r="7" spans="1:11" x14ac:dyDescent="0.25">
      <c r="A7" s="10" t="s">
        <v>31</v>
      </c>
      <c r="B7" s="11" t="s">
        <v>30</v>
      </c>
      <c r="C7" s="12">
        <v>7</v>
      </c>
      <c r="H7" s="8"/>
      <c r="I7" s="14"/>
      <c r="J7" s="17"/>
      <c r="K7" s="16"/>
    </row>
    <row r="8" spans="1:11" x14ac:dyDescent="0.25">
      <c r="A8" s="10" t="s">
        <v>20</v>
      </c>
      <c r="B8" s="11" t="s">
        <v>21</v>
      </c>
      <c r="C8" s="12">
        <v>8</v>
      </c>
      <c r="E8" s="13"/>
      <c r="H8" s="8" t="s">
        <v>12</v>
      </c>
      <c r="I8" s="18">
        <f>+I6/(I4-I5)</f>
        <v>0.81818181818181823</v>
      </c>
      <c r="J8" s="18">
        <f t="shared" ref="J8" si="0">+J6/(J4-J5)</f>
        <v>1</v>
      </c>
      <c r="K8" s="18">
        <f>+K6/(K4-K5)</f>
        <v>0.88235294117647056</v>
      </c>
    </row>
    <row r="9" spans="1:11" x14ac:dyDescent="0.25">
      <c r="A9" s="10" t="s">
        <v>44</v>
      </c>
      <c r="B9" s="11" t="s">
        <v>45</v>
      </c>
      <c r="C9" s="12">
        <v>5</v>
      </c>
      <c r="D9" t="s">
        <v>10</v>
      </c>
    </row>
    <row r="10" spans="1:11" x14ac:dyDescent="0.25">
      <c r="A10" s="10" t="s">
        <v>22</v>
      </c>
      <c r="B10" s="11" t="s">
        <v>23</v>
      </c>
      <c r="C10" s="12">
        <v>8</v>
      </c>
      <c r="E10" s="13"/>
    </row>
    <row r="11" spans="1:11" x14ac:dyDescent="0.25">
      <c r="A11" s="10" t="s">
        <v>18</v>
      </c>
      <c r="B11" s="11" t="s">
        <v>19</v>
      </c>
      <c r="C11" s="12">
        <v>6</v>
      </c>
      <c r="E11" s="13"/>
    </row>
    <row r="12" spans="1:11" x14ac:dyDescent="0.25">
      <c r="A12" s="10" t="s">
        <v>32</v>
      </c>
      <c r="B12" s="11" t="s">
        <v>33</v>
      </c>
      <c r="C12" s="12">
        <v>8</v>
      </c>
    </row>
    <row r="13" spans="1:11" x14ac:dyDescent="0.25">
      <c r="A13" s="10" t="s">
        <v>15</v>
      </c>
      <c r="B13" s="11" t="s">
        <v>16</v>
      </c>
      <c r="C13" s="12">
        <v>5</v>
      </c>
      <c r="E13" s="13"/>
    </row>
    <row r="14" spans="1:11" x14ac:dyDescent="0.25">
      <c r="A14" s="10" t="s">
        <v>46</v>
      </c>
      <c r="B14" s="11" t="s">
        <v>47</v>
      </c>
      <c r="C14" s="12">
        <v>5</v>
      </c>
      <c r="D14" t="s">
        <v>10</v>
      </c>
    </row>
    <row r="15" spans="1:11" x14ac:dyDescent="0.25">
      <c r="A15" s="10" t="s">
        <v>34</v>
      </c>
      <c r="B15" s="11" t="s">
        <v>35</v>
      </c>
      <c r="C15" s="12">
        <v>8</v>
      </c>
    </row>
    <row r="16" spans="1:11" x14ac:dyDescent="0.25">
      <c r="A16" s="10" t="s">
        <v>28</v>
      </c>
      <c r="B16" s="11" t="s">
        <v>29</v>
      </c>
      <c r="C16" s="12">
        <v>6</v>
      </c>
      <c r="E16" s="13"/>
    </row>
    <row r="17" spans="1:5" x14ac:dyDescent="0.25">
      <c r="A17" s="10" t="s">
        <v>42</v>
      </c>
      <c r="B17" s="11" t="s">
        <v>43</v>
      </c>
      <c r="C17" s="12">
        <v>5</v>
      </c>
      <c r="D17" t="s">
        <v>10</v>
      </c>
    </row>
    <row r="18" spans="1:5" x14ac:dyDescent="0.25">
      <c r="A18" s="10" t="s">
        <v>40</v>
      </c>
      <c r="B18" s="11" t="s">
        <v>41</v>
      </c>
      <c r="C18" s="12">
        <v>5</v>
      </c>
      <c r="D18" t="s">
        <v>10</v>
      </c>
    </row>
    <row r="19" spans="1:5" x14ac:dyDescent="0.25">
      <c r="A19" s="10" t="s">
        <v>38</v>
      </c>
      <c r="B19" s="11" t="s">
        <v>39</v>
      </c>
      <c r="C19" s="12">
        <v>5</v>
      </c>
      <c r="D19" t="s">
        <v>10</v>
      </c>
    </row>
    <row r="20" spans="1:5" x14ac:dyDescent="0.25">
      <c r="A20" s="10" t="s">
        <v>59</v>
      </c>
      <c r="B20" s="11" t="s">
        <v>17</v>
      </c>
      <c r="C20" s="12">
        <v>7</v>
      </c>
      <c r="E20" s="13"/>
    </row>
    <row r="21" spans="1:5" x14ac:dyDescent="0.25">
      <c r="A21" s="6" t="s">
        <v>5</v>
      </c>
      <c r="B21" s="6" t="s">
        <v>6</v>
      </c>
      <c r="C21" s="7" t="s">
        <v>7</v>
      </c>
    </row>
    <row r="22" spans="1:5" ht="18.75" x14ac:dyDescent="0.3">
      <c r="A22" s="19" t="s">
        <v>13</v>
      </c>
      <c r="B22" s="20"/>
      <c r="C22" s="20"/>
    </row>
    <row r="23" spans="1:5" x14ac:dyDescent="0.25">
      <c r="A23" s="6" t="s">
        <v>5</v>
      </c>
      <c r="B23" s="6" t="s">
        <v>6</v>
      </c>
      <c r="C23" s="7" t="s">
        <v>7</v>
      </c>
    </row>
    <row r="24" spans="1:5" x14ac:dyDescent="0.25">
      <c r="A24" s="22" t="s">
        <v>55</v>
      </c>
      <c r="B24" s="21" t="s">
        <v>51</v>
      </c>
      <c r="C24" s="23">
        <v>6</v>
      </c>
    </row>
    <row r="25" spans="1:5" x14ac:dyDescent="0.25">
      <c r="A25" s="22" t="s">
        <v>48</v>
      </c>
      <c r="B25" s="21" t="s">
        <v>49</v>
      </c>
      <c r="C25" s="23">
        <v>6</v>
      </c>
    </row>
    <row r="26" spans="1:5" x14ac:dyDescent="0.25">
      <c r="A26" s="22" t="s">
        <v>56</v>
      </c>
      <c r="B26" s="24" t="s">
        <v>54</v>
      </c>
      <c r="C26" s="25">
        <v>8</v>
      </c>
    </row>
    <row r="27" spans="1:5" x14ac:dyDescent="0.25">
      <c r="A27" s="22" t="s">
        <v>52</v>
      </c>
      <c r="B27" s="24" t="s">
        <v>53</v>
      </c>
      <c r="C27" s="25">
        <v>7</v>
      </c>
    </row>
    <row r="28" spans="1:5" x14ac:dyDescent="0.25">
      <c r="A28" s="22" t="s">
        <v>57</v>
      </c>
      <c r="B28" s="21" t="s">
        <v>50</v>
      </c>
      <c r="C28" s="26">
        <v>6</v>
      </c>
    </row>
    <row r="29" spans="1:5" x14ac:dyDescent="0.25">
      <c r="A29" s="27" t="s">
        <v>58</v>
      </c>
    </row>
  </sheetData>
  <sheetProtection password="CA7D" sheet="1" objects="1" scenarios="1"/>
  <sortState xmlns:xlrd2="http://schemas.microsoft.com/office/spreadsheetml/2017/richdata2" ref="A4:E21">
    <sortCondition ref="A4:A21"/>
  </sortState>
  <mergeCells count="1">
    <mergeCell ref="A1:C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2EB57-443D-46E9-8711-5C184C7DB91B}">
  <dimension ref="A1:K29"/>
  <sheetViews>
    <sheetView tabSelected="1" workbookViewId="0">
      <selection sqref="A1:C1"/>
    </sheetView>
  </sheetViews>
  <sheetFormatPr defaultRowHeight="15" x14ac:dyDescent="0.25"/>
  <cols>
    <col min="1" max="1" width="15.7109375" customWidth="1"/>
    <col min="2" max="2" width="27.42578125" hidden="1" customWidth="1"/>
    <col min="8" max="8" width="25.85546875" customWidth="1"/>
  </cols>
  <sheetData>
    <row r="1" spans="1:11" ht="23.25" x14ac:dyDescent="0.3">
      <c r="A1" s="28" t="s">
        <v>14</v>
      </c>
      <c r="B1" s="28"/>
      <c r="C1" s="28"/>
      <c r="D1" s="1"/>
      <c r="E1" s="1"/>
      <c r="F1" s="1"/>
      <c r="G1" s="1"/>
    </row>
    <row r="2" spans="1:11" ht="23.25" x14ac:dyDescent="0.35">
      <c r="B2" s="2"/>
    </row>
    <row r="3" spans="1:11" ht="18.75" x14ac:dyDescent="0.3">
      <c r="A3" s="3" t="s">
        <v>0</v>
      </c>
      <c r="B3" s="4"/>
      <c r="C3" s="4"/>
      <c r="H3" s="5" t="s">
        <v>1</v>
      </c>
      <c r="I3" t="s">
        <v>2</v>
      </c>
      <c r="J3" t="s">
        <v>3</v>
      </c>
      <c r="K3" t="s">
        <v>4</v>
      </c>
    </row>
    <row r="4" spans="1:11" x14ac:dyDescent="0.25">
      <c r="A4" s="10" t="s">
        <v>24</v>
      </c>
      <c r="B4" s="11" t="s">
        <v>25</v>
      </c>
      <c r="C4" s="12">
        <v>6</v>
      </c>
      <c r="E4" s="13"/>
      <c r="H4" s="8" t="s">
        <v>8</v>
      </c>
      <c r="I4" s="9">
        <f>+COUNT(C5:C21)</f>
        <v>16</v>
      </c>
      <c r="J4" s="9">
        <f>+COUNT(C23:C28)</f>
        <v>5</v>
      </c>
      <c r="K4" s="9">
        <f>+COUNT(C4:C40)</f>
        <v>22</v>
      </c>
    </row>
    <row r="5" spans="1:11" x14ac:dyDescent="0.25">
      <c r="A5" s="10" t="s">
        <v>36</v>
      </c>
      <c r="B5" s="11" t="s">
        <v>37</v>
      </c>
      <c r="C5" s="12">
        <v>5</v>
      </c>
      <c r="H5" s="8" t="s">
        <v>9</v>
      </c>
      <c r="I5" s="9">
        <f>COUNTA(D5:D20)</f>
        <v>5</v>
      </c>
      <c r="J5" s="9">
        <f>+COUNTA(D22:D26)</f>
        <v>0</v>
      </c>
      <c r="K5" s="9">
        <f>+COUNTA(D4:D26)</f>
        <v>5</v>
      </c>
    </row>
    <row r="6" spans="1:11" x14ac:dyDescent="0.25">
      <c r="A6" s="10" t="s">
        <v>26</v>
      </c>
      <c r="B6" s="11" t="s">
        <v>27</v>
      </c>
      <c r="C6" s="12">
        <v>8</v>
      </c>
      <c r="E6" s="13"/>
      <c r="H6" s="8" t="s">
        <v>11</v>
      </c>
      <c r="I6" s="14">
        <f>(COUNTIFS(C5:C21,"&gt;5"))</f>
        <v>9</v>
      </c>
      <c r="J6" s="15">
        <f>(COUNTIFS(C24:C28,"&gt;5"))</f>
        <v>5</v>
      </c>
      <c r="K6" s="16">
        <f>+(COUNTIFS(C4:C40,"&gt;5"))</f>
        <v>15</v>
      </c>
    </row>
    <row r="7" spans="1:11" x14ac:dyDescent="0.25">
      <c r="A7" s="10" t="s">
        <v>31</v>
      </c>
      <c r="B7" s="11" t="s">
        <v>30</v>
      </c>
      <c r="C7" s="12">
        <v>7</v>
      </c>
      <c r="H7" s="8"/>
      <c r="I7" s="14"/>
      <c r="J7" s="17"/>
      <c r="K7" s="16"/>
    </row>
    <row r="8" spans="1:11" x14ac:dyDescent="0.25">
      <c r="A8" s="10" t="s">
        <v>20</v>
      </c>
      <c r="B8" s="11" t="s">
        <v>21</v>
      </c>
      <c r="C8" s="12">
        <v>8</v>
      </c>
      <c r="E8" s="13"/>
      <c r="H8" s="8" t="s">
        <v>12</v>
      </c>
      <c r="I8" s="18">
        <f>+I6/(I4-I5)</f>
        <v>0.81818181818181823</v>
      </c>
      <c r="J8" s="18">
        <f t="shared" ref="J8" si="0">+J6/(J4-J5)</f>
        <v>1</v>
      </c>
      <c r="K8" s="18">
        <f>+K6/(K4-K5)</f>
        <v>0.88235294117647056</v>
      </c>
    </row>
    <row r="9" spans="1:11" x14ac:dyDescent="0.25">
      <c r="A9" s="10" t="s">
        <v>44</v>
      </c>
      <c r="B9" s="11" t="s">
        <v>45</v>
      </c>
      <c r="C9" s="12">
        <v>5</v>
      </c>
      <c r="D9" t="s">
        <v>10</v>
      </c>
    </row>
    <row r="10" spans="1:11" x14ac:dyDescent="0.25">
      <c r="A10" s="10" t="s">
        <v>22</v>
      </c>
      <c r="B10" s="11" t="s">
        <v>23</v>
      </c>
      <c r="C10" s="12">
        <v>8</v>
      </c>
      <c r="E10" s="13"/>
    </row>
    <row r="11" spans="1:11" x14ac:dyDescent="0.25">
      <c r="A11" s="10" t="s">
        <v>18</v>
      </c>
      <c r="B11" s="11" t="s">
        <v>19</v>
      </c>
      <c r="C11" s="12">
        <v>6</v>
      </c>
      <c r="E11" s="13"/>
    </row>
    <row r="12" spans="1:11" x14ac:dyDescent="0.25">
      <c r="A12" s="10" t="s">
        <v>32</v>
      </c>
      <c r="B12" s="11" t="s">
        <v>33</v>
      </c>
      <c r="C12" s="12">
        <v>8</v>
      </c>
    </row>
    <row r="13" spans="1:11" x14ac:dyDescent="0.25">
      <c r="A13" s="10" t="s">
        <v>15</v>
      </c>
      <c r="B13" s="11" t="s">
        <v>16</v>
      </c>
      <c r="C13" s="12">
        <v>5</v>
      </c>
      <c r="E13" s="13"/>
    </row>
    <row r="14" spans="1:11" x14ac:dyDescent="0.25">
      <c r="A14" s="10" t="s">
        <v>46</v>
      </c>
      <c r="B14" s="11" t="s">
        <v>47</v>
      </c>
      <c r="C14" s="12">
        <v>5</v>
      </c>
      <c r="D14" t="s">
        <v>10</v>
      </c>
    </row>
    <row r="15" spans="1:11" x14ac:dyDescent="0.25">
      <c r="A15" s="10" t="s">
        <v>34</v>
      </c>
      <c r="B15" s="11" t="s">
        <v>35</v>
      </c>
      <c r="C15" s="12">
        <v>8</v>
      </c>
    </row>
    <row r="16" spans="1:11" x14ac:dyDescent="0.25">
      <c r="A16" s="10" t="s">
        <v>28</v>
      </c>
      <c r="B16" s="11" t="s">
        <v>29</v>
      </c>
      <c r="C16" s="12">
        <v>6</v>
      </c>
      <c r="E16" s="13"/>
    </row>
    <row r="17" spans="1:5" x14ac:dyDescent="0.25">
      <c r="A17" s="10" t="s">
        <v>42</v>
      </c>
      <c r="B17" s="11" t="s">
        <v>43</v>
      </c>
      <c r="C17" s="12">
        <v>5</v>
      </c>
      <c r="D17" t="s">
        <v>10</v>
      </c>
    </row>
    <row r="18" spans="1:5" x14ac:dyDescent="0.25">
      <c r="A18" s="10" t="s">
        <v>40</v>
      </c>
      <c r="B18" s="11" t="s">
        <v>41</v>
      </c>
      <c r="C18" s="12">
        <v>5</v>
      </c>
      <c r="D18" t="s">
        <v>10</v>
      </c>
    </row>
    <row r="19" spans="1:5" x14ac:dyDescent="0.25">
      <c r="A19" s="10" t="s">
        <v>38</v>
      </c>
      <c r="B19" s="11" t="s">
        <v>39</v>
      </c>
      <c r="C19" s="12">
        <v>5</v>
      </c>
      <c r="D19" t="s">
        <v>10</v>
      </c>
    </row>
    <row r="20" spans="1:5" x14ac:dyDescent="0.25">
      <c r="A20" s="10" t="s">
        <v>59</v>
      </c>
      <c r="B20" s="11" t="s">
        <v>17</v>
      </c>
      <c r="C20" s="12">
        <v>7</v>
      </c>
      <c r="E20" s="13"/>
    </row>
    <row r="21" spans="1:5" x14ac:dyDescent="0.25">
      <c r="A21" s="6" t="s">
        <v>5</v>
      </c>
      <c r="B21" s="6" t="s">
        <v>6</v>
      </c>
      <c r="C21" s="7" t="s">
        <v>7</v>
      </c>
    </row>
    <row r="22" spans="1:5" ht="18.75" x14ac:dyDescent="0.3">
      <c r="A22" s="19" t="s">
        <v>13</v>
      </c>
      <c r="B22" s="20"/>
      <c r="C22" s="20"/>
    </row>
    <row r="23" spans="1:5" x14ac:dyDescent="0.25">
      <c r="A23" s="6" t="s">
        <v>5</v>
      </c>
      <c r="B23" s="6" t="s">
        <v>6</v>
      </c>
      <c r="C23" s="7" t="s">
        <v>7</v>
      </c>
    </row>
    <row r="24" spans="1:5" x14ac:dyDescent="0.25">
      <c r="A24" s="22" t="s">
        <v>55</v>
      </c>
      <c r="B24" s="21" t="s">
        <v>51</v>
      </c>
      <c r="C24" s="23">
        <v>6</v>
      </c>
    </row>
    <row r="25" spans="1:5" x14ac:dyDescent="0.25">
      <c r="A25" s="22" t="s">
        <v>48</v>
      </c>
      <c r="B25" s="21" t="s">
        <v>49</v>
      </c>
      <c r="C25" s="23">
        <v>6</v>
      </c>
    </row>
    <row r="26" spans="1:5" x14ac:dyDescent="0.25">
      <c r="A26" s="22" t="s">
        <v>56</v>
      </c>
      <c r="B26" s="24" t="s">
        <v>54</v>
      </c>
      <c r="C26" s="25">
        <v>8</v>
      </c>
    </row>
    <row r="27" spans="1:5" x14ac:dyDescent="0.25">
      <c r="A27" s="22" t="s">
        <v>52</v>
      </c>
      <c r="B27" s="24" t="s">
        <v>53</v>
      </c>
      <c r="C27" s="25">
        <v>7</v>
      </c>
    </row>
    <row r="28" spans="1:5" x14ac:dyDescent="0.25">
      <c r="A28" s="22" t="s">
        <v>57</v>
      </c>
      <c r="B28" s="21" t="s">
        <v>50</v>
      </c>
      <c r="C28" s="26">
        <v>6</v>
      </c>
    </row>
    <row r="29" spans="1:5" x14ac:dyDescent="0.25">
      <c r="A29" s="27" t="s">
        <v>58</v>
      </c>
    </row>
  </sheetData>
  <sheetProtection password="CA7D" sheet="1" objects="1" scenarios="1"/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Popovic</dc:creator>
  <cp:lastModifiedBy>Danica Popovic</cp:lastModifiedBy>
  <dcterms:created xsi:type="dcterms:W3CDTF">2019-09-07T07:50:37Z</dcterms:created>
  <dcterms:modified xsi:type="dcterms:W3CDTF">2019-09-07T08:55:07Z</dcterms:modified>
</cp:coreProperties>
</file>