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95" windowWidth="12120" windowHeight="7395" activeTab="0"/>
  </bookViews>
  <sheets>
    <sheet name="Sheet1" sheetId="1" r:id="rId1"/>
    <sheet name="Sheet2" sheetId="2" r:id="rId2"/>
    <sheet name="Sheet3" sheetId="3" r:id="rId3"/>
  </sheets>
  <definedNames>
    <definedName name="tabela_restrikcije_line1">'Sheet1'!$T$1:$V$1</definedName>
    <definedName name="y1_osa">'Sheet1'!$A$42:$A$169</definedName>
  </definedNames>
  <calcPr fullCalcOnLoad="1"/>
</workbook>
</file>

<file path=xl/sharedStrings.xml><?xml version="1.0" encoding="utf-8"?>
<sst xmlns="http://schemas.openxmlformats.org/spreadsheetml/2006/main" count="72" uniqueCount="36">
  <si>
    <t>x-osa</t>
  </si>
  <si>
    <t>Ao=</t>
  </si>
  <si>
    <t>rezult</t>
  </si>
  <si>
    <t>Line 1</t>
  </si>
  <si>
    <t>Line 2</t>
  </si>
  <si>
    <t>restrictions</t>
  </si>
  <si>
    <t xml:space="preserve">   credit constraint</t>
  </si>
  <si>
    <t xml:space="preserve">   interest rate</t>
  </si>
  <si>
    <t xml:space="preserve">  interest rate</t>
  </si>
  <si>
    <t>INPUTS</t>
  </si>
  <si>
    <t>credit constraints</t>
  </si>
  <si>
    <t xml:space="preserve">  restrictions</t>
  </si>
  <si>
    <t>interest rate</t>
  </si>
  <si>
    <t>credit constranints</t>
  </si>
  <si>
    <t>OUTPUT</t>
  </si>
  <si>
    <t>indifference curves</t>
  </si>
  <si>
    <t>Ao</t>
  </si>
  <si>
    <t>MAX</t>
  </si>
  <si>
    <t>IND2</t>
  </si>
  <si>
    <t>IND1</t>
  </si>
  <si>
    <t>-</t>
  </si>
  <si>
    <t>koord</t>
  </si>
  <si>
    <t xml:space="preserve">  Y1 (endowment today)</t>
  </si>
  <si>
    <t>Y1</t>
  </si>
  <si>
    <t>Y2</t>
  </si>
  <si>
    <t>Y1Y2</t>
  </si>
  <si>
    <t>address</t>
  </si>
  <si>
    <t>kako se trazi broj</t>
  </si>
  <si>
    <t>vrednost</t>
  </si>
  <si>
    <t>u jednoj komandi</t>
  </si>
  <si>
    <t>c1</t>
  </si>
  <si>
    <t>c2</t>
  </si>
  <si>
    <t xml:space="preserve">  C1 (consumption today)</t>
  </si>
  <si>
    <t xml:space="preserve">  Y2 (endowment tomorrow)</t>
  </si>
  <si>
    <t xml:space="preserve">  C2 (cons.tomorrow)</t>
  </si>
  <si>
    <t>NO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</si>
</sst>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\%"/>
    <numFmt numFmtId="185" formatCode="0\%"/>
  </numFmts>
  <fonts count="16">
    <font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color indexed="41"/>
      <name val="Arial"/>
      <family val="2"/>
    </font>
    <font>
      <sz val="9"/>
      <color indexed="22"/>
      <name val="Arial"/>
      <family val="2"/>
    </font>
    <font>
      <sz val="10"/>
      <color indexed="63"/>
      <name val="Arial"/>
      <family val="2"/>
    </font>
    <font>
      <b/>
      <sz val="8"/>
      <color indexed="4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9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84" fontId="8" fillId="4" borderId="1" xfId="0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/>
    </xf>
    <xf numFmtId="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85" fontId="13" fillId="4" borderId="1" xfId="21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85" fontId="13" fillId="0" borderId="1" xfId="0" applyNumberFormat="1" applyFont="1" applyFill="1" applyBorder="1" applyAlignment="1">
      <alignment horizontal="center" vertical="center"/>
    </xf>
    <xf numFmtId="185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1" fontId="7" fillId="6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 quotePrefix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84" fontId="8" fillId="0" borderId="4" xfId="0" applyNumberFormat="1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/>
    </xf>
    <xf numFmtId="1" fontId="6" fillId="0" borderId="2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right" vertical="center"/>
    </xf>
    <xf numFmtId="9" fontId="1" fillId="0" borderId="0" xfId="2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/>
    </xf>
    <xf numFmtId="0" fontId="6" fillId="4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fill>
        <patternFill>
          <bgColor rgb="FF00808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INTERTEMPORAL BUDGET CONSTRAINT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5"/>
          <c:w val="0.99775"/>
          <c:h val="0.85"/>
        </c:manualLayout>
      </c:layout>
      <c:scatterChart>
        <c:scatterStyle val="line"/>
        <c:varyColors val="0"/>
        <c:ser>
          <c:idx val="4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Sheet1!$A$42:$A$168</c:f>
              <c:numCache>
                <c:ptCount val="12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1025</c:v>
                </c:pt>
                <c:pt idx="104">
                  <c:v>1030</c:v>
                </c:pt>
                <c:pt idx="105">
                  <c:v>1035</c:v>
                </c:pt>
                <c:pt idx="106">
                  <c:v>1040</c:v>
                </c:pt>
                <c:pt idx="107">
                  <c:v>1045</c:v>
                </c:pt>
                <c:pt idx="108">
                  <c:v>1050</c:v>
                </c:pt>
                <c:pt idx="109">
                  <c:v>1055</c:v>
                </c:pt>
                <c:pt idx="110">
                  <c:v>1060</c:v>
                </c:pt>
                <c:pt idx="111">
                  <c:v>1065</c:v>
                </c:pt>
                <c:pt idx="112">
                  <c:v>1070</c:v>
                </c:pt>
                <c:pt idx="113">
                  <c:v>1075</c:v>
                </c:pt>
                <c:pt idx="114">
                  <c:v>1080</c:v>
                </c:pt>
                <c:pt idx="115">
                  <c:v>1085</c:v>
                </c:pt>
                <c:pt idx="116">
                  <c:v>1090</c:v>
                </c:pt>
                <c:pt idx="117">
                  <c:v>1095</c:v>
                </c:pt>
                <c:pt idx="118">
                  <c:v>1100</c:v>
                </c:pt>
                <c:pt idx="119">
                  <c:v>1105</c:v>
                </c:pt>
                <c:pt idx="120">
                  <c:v>1110</c:v>
                </c:pt>
                <c:pt idx="121">
                  <c:v>1115</c:v>
                </c:pt>
                <c:pt idx="122">
                  <c:v>1120</c:v>
                </c:pt>
                <c:pt idx="123">
                  <c:v>1125</c:v>
                </c:pt>
                <c:pt idx="124">
                  <c:v>1130</c:v>
                </c:pt>
                <c:pt idx="125">
                  <c:v>1135</c:v>
                </c:pt>
                <c:pt idx="126">
                  <c:v>1140</c:v>
                </c:pt>
              </c:numCache>
            </c:numRef>
          </c:xVal>
          <c:yVal>
            <c:numRef>
              <c:f>Sheet1!$E$42:$E$168</c:f>
              <c:numCache>
                <c:ptCount val="127"/>
                <c:pt idx="0">
                  <c:v>210</c:v>
                </c:pt>
                <c:pt idx="1">
                  <c:v>194.3</c:v>
                </c:pt>
                <c:pt idx="2">
                  <c:v>178.6</c:v>
                </c:pt>
                <c:pt idx="3">
                  <c:v>162.9</c:v>
                </c:pt>
                <c:pt idx="4">
                  <c:v>147.2</c:v>
                </c:pt>
                <c:pt idx="5">
                  <c:v>131.5</c:v>
                </c:pt>
                <c:pt idx="6">
                  <c:v>115.80000000000001</c:v>
                </c:pt>
                <c:pt idx="7">
                  <c:v>100.10000000000001</c:v>
                </c:pt>
                <c:pt idx="8">
                  <c:v>84.4</c:v>
                </c:pt>
                <c:pt idx="9">
                  <c:v>68.70000000000002</c:v>
                </c:pt>
                <c:pt idx="10">
                  <c:v>53.00000000000003</c:v>
                </c:pt>
                <c:pt idx="11">
                  <c:v>37.30000000000001</c:v>
                </c:pt>
                <c:pt idx="12">
                  <c:v>21.600000000000023</c:v>
                </c:pt>
                <c:pt idx="13">
                  <c:v>5.900000000000034</c:v>
                </c:pt>
                <c:pt idx="14">
                  <c:v>-9.799999999999983</c:v>
                </c:pt>
                <c:pt idx="15">
                  <c:v>-25.49999999999997</c:v>
                </c:pt>
                <c:pt idx="16">
                  <c:v>-41.19999999999999</c:v>
                </c:pt>
                <c:pt idx="17">
                  <c:v>-56.89999999999998</c:v>
                </c:pt>
                <c:pt idx="18">
                  <c:v>-72.59999999999997</c:v>
                </c:pt>
                <c:pt idx="19">
                  <c:v>-88.29999999999995</c:v>
                </c:pt>
                <c:pt idx="20">
                  <c:v>-103.99999999999994</c:v>
                </c:pt>
                <c:pt idx="21">
                  <c:v>-119.69999999999999</c:v>
                </c:pt>
                <c:pt idx="22">
                  <c:v>-135.39999999999998</c:v>
                </c:pt>
                <c:pt idx="23">
                  <c:v>-151.09999999999997</c:v>
                </c:pt>
                <c:pt idx="24">
                  <c:v>-166.79999999999995</c:v>
                </c:pt>
                <c:pt idx="25">
                  <c:v>-182.49999999999994</c:v>
                </c:pt>
                <c:pt idx="26">
                  <c:v>-198.19999999999993</c:v>
                </c:pt>
                <c:pt idx="27">
                  <c:v>-213.89999999999998</c:v>
                </c:pt>
                <c:pt idx="28">
                  <c:v>-229.59999999999997</c:v>
                </c:pt>
                <c:pt idx="29">
                  <c:v>-245.29999999999995</c:v>
                </c:pt>
                <c:pt idx="30">
                  <c:v>-260.99999999999994</c:v>
                </c:pt>
                <c:pt idx="31">
                  <c:v>-276.69999999999993</c:v>
                </c:pt>
                <c:pt idx="32">
                  <c:v>-292.4</c:v>
                </c:pt>
                <c:pt idx="33">
                  <c:v>-308.0999999999999</c:v>
                </c:pt>
                <c:pt idx="34">
                  <c:v>-323.79999999999995</c:v>
                </c:pt>
                <c:pt idx="35">
                  <c:v>-339.5</c:v>
                </c:pt>
                <c:pt idx="36">
                  <c:v>-355.19999999999993</c:v>
                </c:pt>
                <c:pt idx="37">
                  <c:v>-370.9</c:v>
                </c:pt>
                <c:pt idx="38">
                  <c:v>-386.5999999999999</c:v>
                </c:pt>
                <c:pt idx="39">
                  <c:v>-402.29999999999995</c:v>
                </c:pt>
                <c:pt idx="40">
                  <c:v>-417.9999999999999</c:v>
                </c:pt>
                <c:pt idx="41">
                  <c:v>-433.69999999999993</c:v>
                </c:pt>
                <c:pt idx="42">
                  <c:v>-449.4</c:v>
                </c:pt>
                <c:pt idx="43">
                  <c:v>-465.0999999999999</c:v>
                </c:pt>
                <c:pt idx="44">
                  <c:v>-480.79999999999995</c:v>
                </c:pt>
                <c:pt idx="45">
                  <c:v>-496.4999999999999</c:v>
                </c:pt>
                <c:pt idx="46">
                  <c:v>-512.1999999999999</c:v>
                </c:pt>
                <c:pt idx="47">
                  <c:v>-527.9</c:v>
                </c:pt>
                <c:pt idx="48">
                  <c:v>-543.5999999999999</c:v>
                </c:pt>
                <c:pt idx="49">
                  <c:v>-559.3</c:v>
                </c:pt>
                <c:pt idx="50">
                  <c:v>-574.9999999999999</c:v>
                </c:pt>
                <c:pt idx="51">
                  <c:v>-590.6999999999999</c:v>
                </c:pt>
                <c:pt idx="52">
                  <c:v>-606.3999999999999</c:v>
                </c:pt>
                <c:pt idx="53">
                  <c:v>-622.0999999999999</c:v>
                </c:pt>
                <c:pt idx="54">
                  <c:v>-637.8</c:v>
                </c:pt>
                <c:pt idx="55">
                  <c:v>-653.4999999999999</c:v>
                </c:pt>
                <c:pt idx="56">
                  <c:v>-669.1999999999999</c:v>
                </c:pt>
                <c:pt idx="57">
                  <c:v>-684.8999999999999</c:v>
                </c:pt>
                <c:pt idx="58">
                  <c:v>-700.5999999999999</c:v>
                </c:pt>
                <c:pt idx="59">
                  <c:v>-716.3</c:v>
                </c:pt>
                <c:pt idx="60">
                  <c:v>-731.9999999999999</c:v>
                </c:pt>
                <c:pt idx="61">
                  <c:v>-747.6999999999999</c:v>
                </c:pt>
                <c:pt idx="62">
                  <c:v>-763.3999999999999</c:v>
                </c:pt>
                <c:pt idx="63">
                  <c:v>-779.0999999999999</c:v>
                </c:pt>
                <c:pt idx="64">
                  <c:v>-794.8</c:v>
                </c:pt>
                <c:pt idx="65">
                  <c:v>-810.4999999999999</c:v>
                </c:pt>
                <c:pt idx="66">
                  <c:v>-826.1999999999998</c:v>
                </c:pt>
                <c:pt idx="67">
                  <c:v>-841.8999999999999</c:v>
                </c:pt>
                <c:pt idx="68">
                  <c:v>-857.5999999999999</c:v>
                </c:pt>
                <c:pt idx="69">
                  <c:v>-873.3</c:v>
                </c:pt>
                <c:pt idx="70">
                  <c:v>-889</c:v>
                </c:pt>
                <c:pt idx="71">
                  <c:v>-904.6999999999998</c:v>
                </c:pt>
                <c:pt idx="72">
                  <c:v>-920.3999999999999</c:v>
                </c:pt>
                <c:pt idx="73">
                  <c:v>-936.0999999999999</c:v>
                </c:pt>
                <c:pt idx="74">
                  <c:v>-951.8</c:v>
                </c:pt>
                <c:pt idx="75">
                  <c:v>-967.4999999999998</c:v>
                </c:pt>
                <c:pt idx="76">
                  <c:v>-983.1999999999998</c:v>
                </c:pt>
                <c:pt idx="77">
                  <c:v>-998.8999999999999</c:v>
                </c:pt>
                <c:pt idx="78">
                  <c:v>-1014.5999999999999</c:v>
                </c:pt>
                <c:pt idx="79">
                  <c:v>-1030.3</c:v>
                </c:pt>
                <c:pt idx="80">
                  <c:v>-1045.9999999999998</c:v>
                </c:pt>
                <c:pt idx="81">
                  <c:v>-1061.6999999999998</c:v>
                </c:pt>
                <c:pt idx="82">
                  <c:v>-1077.3999999999999</c:v>
                </c:pt>
                <c:pt idx="83">
                  <c:v>-1093.1</c:v>
                </c:pt>
                <c:pt idx="84">
                  <c:v>-1108.8</c:v>
                </c:pt>
                <c:pt idx="85">
                  <c:v>-1124.4999999999998</c:v>
                </c:pt>
                <c:pt idx="86">
                  <c:v>-1140.1999999999998</c:v>
                </c:pt>
                <c:pt idx="87">
                  <c:v>-1155.8999999999999</c:v>
                </c:pt>
                <c:pt idx="88">
                  <c:v>-1171.6</c:v>
                </c:pt>
                <c:pt idx="89">
                  <c:v>-1187.3</c:v>
                </c:pt>
                <c:pt idx="90">
                  <c:v>-1202.9999999999998</c:v>
                </c:pt>
                <c:pt idx="91">
                  <c:v>-1218.6999999999998</c:v>
                </c:pt>
                <c:pt idx="92">
                  <c:v>-1234.3999999999999</c:v>
                </c:pt>
                <c:pt idx="93">
                  <c:v>-1250.1</c:v>
                </c:pt>
                <c:pt idx="94">
                  <c:v>-1265.8</c:v>
                </c:pt>
                <c:pt idx="95">
                  <c:v>-1281.4999999999998</c:v>
                </c:pt>
                <c:pt idx="96">
                  <c:v>-1297.1999999999998</c:v>
                </c:pt>
                <c:pt idx="97">
                  <c:v>-1312.8999999999999</c:v>
                </c:pt>
                <c:pt idx="98">
                  <c:v>-1328.6</c:v>
                </c:pt>
                <c:pt idx="99">
                  <c:v>-1344.3</c:v>
                </c:pt>
                <c:pt idx="100">
                  <c:v>-1359.9999999999998</c:v>
                </c:pt>
                <c:pt idx="101">
                  <c:v>-1375.6999999999998</c:v>
                </c:pt>
                <c:pt idx="102">
                  <c:v>-1391.3999999999999</c:v>
                </c:pt>
                <c:pt idx="103">
                  <c:v>-1399.2499999999998</c:v>
                </c:pt>
                <c:pt idx="104">
                  <c:v>-1407.1</c:v>
                </c:pt>
                <c:pt idx="105">
                  <c:v>-1414.9499999999998</c:v>
                </c:pt>
                <c:pt idx="106">
                  <c:v>-1422.7999999999997</c:v>
                </c:pt>
                <c:pt idx="107">
                  <c:v>-1430.6499999999999</c:v>
                </c:pt>
                <c:pt idx="108">
                  <c:v>-1438.4999999999998</c:v>
                </c:pt>
                <c:pt idx="109">
                  <c:v>-1446.35</c:v>
                </c:pt>
                <c:pt idx="110">
                  <c:v>-1454.1999999999998</c:v>
                </c:pt>
                <c:pt idx="111">
                  <c:v>-1462.0499999999997</c:v>
                </c:pt>
                <c:pt idx="112">
                  <c:v>-1469.8999999999999</c:v>
                </c:pt>
                <c:pt idx="113">
                  <c:v>-1477.7499999999998</c:v>
                </c:pt>
                <c:pt idx="114">
                  <c:v>-1485.6</c:v>
                </c:pt>
                <c:pt idx="115">
                  <c:v>-1493.4499999999998</c:v>
                </c:pt>
                <c:pt idx="116">
                  <c:v>-1501.2999999999997</c:v>
                </c:pt>
                <c:pt idx="117">
                  <c:v>-1509.1499999999999</c:v>
                </c:pt>
                <c:pt idx="118">
                  <c:v>-1516.9999999999998</c:v>
                </c:pt>
                <c:pt idx="119">
                  <c:v>-1524.85</c:v>
                </c:pt>
                <c:pt idx="120">
                  <c:v>-1532.6999999999998</c:v>
                </c:pt>
                <c:pt idx="121">
                  <c:v>-1540.5499999999997</c:v>
                </c:pt>
                <c:pt idx="122">
                  <c:v>-1548.3999999999999</c:v>
                </c:pt>
                <c:pt idx="123">
                  <c:v>-1556.2499999999998</c:v>
                </c:pt>
                <c:pt idx="124">
                  <c:v>-1564.1</c:v>
                </c:pt>
                <c:pt idx="125">
                  <c:v>-1571.9499999999998</c:v>
                </c:pt>
                <c:pt idx="126">
                  <c:v>-1579.7999999999997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Sheet1!$A$42:$A$112</c:f>
              <c:numCache>
                <c:ptCount val="7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</c:numCache>
            </c:numRef>
          </c:xVal>
          <c:yVal>
            <c:numRef>
              <c:f>Sheet1!$D$42:$D$112</c:f>
              <c:numCache>
                <c:ptCount val="71"/>
                <c:pt idx="0">
                  <c:v>210</c:v>
                </c:pt>
                <c:pt idx="1">
                  <c:v>199</c:v>
                </c:pt>
                <c:pt idx="2">
                  <c:v>188</c:v>
                </c:pt>
                <c:pt idx="3">
                  <c:v>177</c:v>
                </c:pt>
                <c:pt idx="4">
                  <c:v>166</c:v>
                </c:pt>
                <c:pt idx="5">
                  <c:v>155</c:v>
                </c:pt>
                <c:pt idx="6">
                  <c:v>144</c:v>
                </c:pt>
                <c:pt idx="7">
                  <c:v>133</c:v>
                </c:pt>
                <c:pt idx="8">
                  <c:v>122</c:v>
                </c:pt>
                <c:pt idx="9">
                  <c:v>110.99999999999999</c:v>
                </c:pt>
                <c:pt idx="10">
                  <c:v>99.99999999999999</c:v>
                </c:pt>
                <c:pt idx="11">
                  <c:v>88.99999999999999</c:v>
                </c:pt>
                <c:pt idx="12">
                  <c:v>78</c:v>
                </c:pt>
                <c:pt idx="13">
                  <c:v>67</c:v>
                </c:pt>
                <c:pt idx="14">
                  <c:v>56</c:v>
                </c:pt>
                <c:pt idx="15">
                  <c:v>45</c:v>
                </c:pt>
                <c:pt idx="16">
                  <c:v>34</c:v>
                </c:pt>
                <c:pt idx="17">
                  <c:v>22.99999999999997</c:v>
                </c:pt>
                <c:pt idx="18">
                  <c:v>11.999999999999972</c:v>
                </c:pt>
                <c:pt idx="19">
                  <c:v>0.9999999999999716</c:v>
                </c:pt>
                <c:pt idx="20">
                  <c:v>-10.000000000000028</c:v>
                </c:pt>
                <c:pt idx="21">
                  <c:v>-21.00000000000003</c:v>
                </c:pt>
                <c:pt idx="22">
                  <c:v>-32.00000000000003</c:v>
                </c:pt>
                <c:pt idx="23">
                  <c:v>-43.00000000000003</c:v>
                </c:pt>
                <c:pt idx="24">
                  <c:v>-54</c:v>
                </c:pt>
                <c:pt idx="25">
                  <c:v>-65</c:v>
                </c:pt>
                <c:pt idx="26">
                  <c:v>-76</c:v>
                </c:pt>
                <c:pt idx="27">
                  <c:v>-87</c:v>
                </c:pt>
                <c:pt idx="28">
                  <c:v>-98</c:v>
                </c:pt>
                <c:pt idx="29">
                  <c:v>-109</c:v>
                </c:pt>
                <c:pt idx="30">
                  <c:v>-120</c:v>
                </c:pt>
                <c:pt idx="31">
                  <c:v>-131</c:v>
                </c:pt>
                <c:pt idx="32">
                  <c:v>-142</c:v>
                </c:pt>
                <c:pt idx="33">
                  <c:v>-153.00000000000006</c:v>
                </c:pt>
                <c:pt idx="34">
                  <c:v>-164.00000000000006</c:v>
                </c:pt>
                <c:pt idx="35">
                  <c:v>-175.00000000000006</c:v>
                </c:pt>
                <c:pt idx="36">
                  <c:v>-186.00000000000006</c:v>
                </c:pt>
                <c:pt idx="37">
                  <c:v>-197.00000000000006</c:v>
                </c:pt>
                <c:pt idx="38">
                  <c:v>-208.00000000000006</c:v>
                </c:pt>
                <c:pt idx="39">
                  <c:v>-219.00000000000006</c:v>
                </c:pt>
                <c:pt idx="40">
                  <c:v>-230.00000000000006</c:v>
                </c:pt>
                <c:pt idx="41">
                  <c:v>-241.00000000000006</c:v>
                </c:pt>
                <c:pt idx="42">
                  <c:v>-252.00000000000006</c:v>
                </c:pt>
                <c:pt idx="43">
                  <c:v>-263.00000000000006</c:v>
                </c:pt>
                <c:pt idx="44">
                  <c:v>-274.00000000000006</c:v>
                </c:pt>
                <c:pt idx="45">
                  <c:v>-285.00000000000006</c:v>
                </c:pt>
                <c:pt idx="46">
                  <c:v>-296.00000000000006</c:v>
                </c:pt>
                <c:pt idx="47">
                  <c:v>-307</c:v>
                </c:pt>
                <c:pt idx="48">
                  <c:v>-318</c:v>
                </c:pt>
                <c:pt idx="49">
                  <c:v>-329</c:v>
                </c:pt>
                <c:pt idx="50">
                  <c:v>-340</c:v>
                </c:pt>
                <c:pt idx="51">
                  <c:v>-351</c:v>
                </c:pt>
                <c:pt idx="52">
                  <c:v>-362</c:v>
                </c:pt>
                <c:pt idx="53">
                  <c:v>-373</c:v>
                </c:pt>
                <c:pt idx="54">
                  <c:v>-384</c:v>
                </c:pt>
                <c:pt idx="55">
                  <c:v>-395</c:v>
                </c:pt>
                <c:pt idx="56">
                  <c:v>-406</c:v>
                </c:pt>
                <c:pt idx="57">
                  <c:v>-417</c:v>
                </c:pt>
                <c:pt idx="58">
                  <c:v>-428</c:v>
                </c:pt>
                <c:pt idx="59">
                  <c:v>-439</c:v>
                </c:pt>
                <c:pt idx="60">
                  <c:v>-450</c:v>
                </c:pt>
                <c:pt idx="61">
                  <c:v>-461</c:v>
                </c:pt>
                <c:pt idx="62">
                  <c:v>-472</c:v>
                </c:pt>
                <c:pt idx="63">
                  <c:v>-483</c:v>
                </c:pt>
                <c:pt idx="64">
                  <c:v>-494</c:v>
                </c:pt>
                <c:pt idx="65">
                  <c:v>-505.0000000000001</c:v>
                </c:pt>
                <c:pt idx="66">
                  <c:v>-516.0000000000001</c:v>
                </c:pt>
                <c:pt idx="67">
                  <c:v>-527.0000000000001</c:v>
                </c:pt>
                <c:pt idx="68">
                  <c:v>-538.0000000000001</c:v>
                </c:pt>
                <c:pt idx="69">
                  <c:v>-549.0000000000001</c:v>
                </c:pt>
                <c:pt idx="70">
                  <c:v>-560.0000000000001</c:v>
                </c:pt>
              </c:numCache>
            </c:numRef>
          </c:yVal>
          <c:smooth val="1"/>
        </c:ser>
        <c:ser>
          <c:idx val="9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Sheet1!$A$42:$A$56</c:f>
              <c:numCache>
                <c:ptCount val="1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</c:numCache>
            </c:numRef>
          </c:xVal>
          <c:yVal>
            <c:numRef>
              <c:f>Sheet1!$G$42:$G$112</c:f>
              <c:numCache>
                <c:ptCount val="71"/>
              </c:numCache>
            </c:numRef>
          </c:yVal>
          <c:smooth val="0"/>
        </c:ser>
        <c:ser>
          <c:idx val="0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Sheet1!$G$42:$G$161</c:f>
              <c:numCache>
                <c:ptCount val="120"/>
              </c:numCache>
            </c:numRef>
          </c:xVal>
          <c:yVal>
            <c:numRef>
              <c:f>Sheet1!$H$42</c:f>
              <c:numCache>
                <c:ptCount val="1"/>
                <c:pt idx="0">
                  <c:v>100</c:v>
                </c:pt>
              </c:numCache>
            </c:numRef>
          </c:yVal>
          <c:smooth val="0"/>
        </c:ser>
        <c:ser>
          <c:idx val="3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errBars>
            <c:errDir val="y"/>
            <c:errBarType val="minus"/>
            <c:errValType val="cust"/>
            <c:minus>
              <c:numRef>
                <c:f>Sheet1!$K$27</c:f>
                <c:numCache>
                  <c:ptCount val="1"/>
                  <c:pt idx="0">
                    <c:v>100.10000000000001</c:v>
                  </c:pt>
                </c:numCache>
              </c:numRef>
            </c:minus>
            <c:noEndCap val="1"/>
            <c:spPr>
              <a:ln w="3175">
                <a:solidFill>
                  <a:srgbClr val="FF0000"/>
                </a:solidFill>
                <a:prstDash val="sysDot"/>
              </a:ln>
            </c:spPr>
          </c:errBars>
          <c:xVal>
            <c:numRef>
              <c:f>Sheet1!$Q$42:$Q$161</c:f>
              <c:numCache>
                <c:ptCount val="120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70</c:v>
                </c:pt>
                <c:pt idx="28">
                  <c:v>70</c:v>
                </c:pt>
                <c:pt idx="29">
                  <c:v>70</c:v>
                </c:pt>
                <c:pt idx="30">
                  <c:v>70</c:v>
                </c:pt>
                <c:pt idx="31">
                  <c:v>70</c:v>
                </c:pt>
                <c:pt idx="32">
                  <c:v>70</c:v>
                </c:pt>
                <c:pt idx="33">
                  <c:v>70</c:v>
                </c:pt>
                <c:pt idx="34">
                  <c:v>70</c:v>
                </c:pt>
                <c:pt idx="35">
                  <c:v>70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70</c:v>
                </c:pt>
                <c:pt idx="40">
                  <c:v>70</c:v>
                </c:pt>
                <c:pt idx="41">
                  <c:v>70</c:v>
                </c:pt>
                <c:pt idx="42">
                  <c:v>70</c:v>
                </c:pt>
                <c:pt idx="43">
                  <c:v>70</c:v>
                </c:pt>
                <c:pt idx="44">
                  <c:v>70</c:v>
                </c:pt>
                <c:pt idx="45">
                  <c:v>70</c:v>
                </c:pt>
                <c:pt idx="46">
                  <c:v>70</c:v>
                </c:pt>
                <c:pt idx="47">
                  <c:v>70</c:v>
                </c:pt>
                <c:pt idx="48">
                  <c:v>70</c:v>
                </c:pt>
                <c:pt idx="49">
                  <c:v>70</c:v>
                </c:pt>
                <c:pt idx="50">
                  <c:v>70</c:v>
                </c:pt>
                <c:pt idx="51">
                  <c:v>70</c:v>
                </c:pt>
                <c:pt idx="52">
                  <c:v>70</c:v>
                </c:pt>
                <c:pt idx="53">
                  <c:v>70</c:v>
                </c:pt>
                <c:pt idx="54">
                  <c:v>70</c:v>
                </c:pt>
                <c:pt idx="55">
                  <c:v>70</c:v>
                </c:pt>
                <c:pt idx="56">
                  <c:v>70</c:v>
                </c:pt>
                <c:pt idx="57">
                  <c:v>70</c:v>
                </c:pt>
                <c:pt idx="58">
                  <c:v>70</c:v>
                </c:pt>
                <c:pt idx="59">
                  <c:v>70</c:v>
                </c:pt>
                <c:pt idx="60">
                  <c:v>70</c:v>
                </c:pt>
                <c:pt idx="61">
                  <c:v>70</c:v>
                </c:pt>
                <c:pt idx="62">
                  <c:v>70</c:v>
                </c:pt>
                <c:pt idx="63">
                  <c:v>70</c:v>
                </c:pt>
                <c:pt idx="64">
                  <c:v>70</c:v>
                </c:pt>
                <c:pt idx="65">
                  <c:v>70</c:v>
                </c:pt>
                <c:pt idx="66">
                  <c:v>70</c:v>
                </c:pt>
                <c:pt idx="67">
                  <c:v>70</c:v>
                </c:pt>
                <c:pt idx="68">
                  <c:v>70</c:v>
                </c:pt>
                <c:pt idx="69">
                  <c:v>70</c:v>
                </c:pt>
                <c:pt idx="70">
                  <c:v>70</c:v>
                </c:pt>
                <c:pt idx="71">
                  <c:v>70</c:v>
                </c:pt>
                <c:pt idx="72">
                  <c:v>70</c:v>
                </c:pt>
                <c:pt idx="73">
                  <c:v>70</c:v>
                </c:pt>
                <c:pt idx="74">
                  <c:v>70</c:v>
                </c:pt>
                <c:pt idx="75">
                  <c:v>70</c:v>
                </c:pt>
                <c:pt idx="76">
                  <c:v>70</c:v>
                </c:pt>
                <c:pt idx="77">
                  <c:v>70</c:v>
                </c:pt>
                <c:pt idx="78">
                  <c:v>70</c:v>
                </c:pt>
                <c:pt idx="79">
                  <c:v>70</c:v>
                </c:pt>
                <c:pt idx="80">
                  <c:v>70</c:v>
                </c:pt>
                <c:pt idx="81">
                  <c:v>70</c:v>
                </c:pt>
                <c:pt idx="82">
                  <c:v>70</c:v>
                </c:pt>
                <c:pt idx="83">
                  <c:v>70</c:v>
                </c:pt>
                <c:pt idx="84">
                  <c:v>70</c:v>
                </c:pt>
                <c:pt idx="85">
                  <c:v>70</c:v>
                </c:pt>
                <c:pt idx="86">
                  <c:v>70</c:v>
                </c:pt>
                <c:pt idx="87">
                  <c:v>70</c:v>
                </c:pt>
                <c:pt idx="88">
                  <c:v>70</c:v>
                </c:pt>
                <c:pt idx="89">
                  <c:v>70</c:v>
                </c:pt>
                <c:pt idx="90">
                  <c:v>70</c:v>
                </c:pt>
                <c:pt idx="91">
                  <c:v>70</c:v>
                </c:pt>
                <c:pt idx="92">
                  <c:v>70</c:v>
                </c:pt>
                <c:pt idx="93">
                  <c:v>70</c:v>
                </c:pt>
                <c:pt idx="94">
                  <c:v>70</c:v>
                </c:pt>
                <c:pt idx="95">
                  <c:v>70</c:v>
                </c:pt>
                <c:pt idx="96">
                  <c:v>70</c:v>
                </c:pt>
                <c:pt idx="97">
                  <c:v>70</c:v>
                </c:pt>
                <c:pt idx="98">
                  <c:v>70</c:v>
                </c:pt>
                <c:pt idx="99">
                  <c:v>70</c:v>
                </c:pt>
                <c:pt idx="100">
                  <c:v>70</c:v>
                </c:pt>
                <c:pt idx="101">
                  <c:v>70</c:v>
                </c:pt>
                <c:pt idx="102">
                  <c:v>70</c:v>
                </c:pt>
                <c:pt idx="103">
                  <c:v>70</c:v>
                </c:pt>
                <c:pt idx="104">
                  <c:v>70</c:v>
                </c:pt>
                <c:pt idx="105">
                  <c:v>70</c:v>
                </c:pt>
                <c:pt idx="106">
                  <c:v>70</c:v>
                </c:pt>
                <c:pt idx="107">
                  <c:v>70</c:v>
                </c:pt>
                <c:pt idx="108">
                  <c:v>70</c:v>
                </c:pt>
                <c:pt idx="109">
                  <c:v>70</c:v>
                </c:pt>
                <c:pt idx="110">
                  <c:v>70</c:v>
                </c:pt>
                <c:pt idx="111">
                  <c:v>70</c:v>
                </c:pt>
                <c:pt idx="112">
                  <c:v>70</c:v>
                </c:pt>
                <c:pt idx="113">
                  <c:v>70</c:v>
                </c:pt>
                <c:pt idx="114">
                  <c:v>70</c:v>
                </c:pt>
                <c:pt idx="115">
                  <c:v>70</c:v>
                </c:pt>
                <c:pt idx="116">
                  <c:v>70</c:v>
                </c:pt>
                <c:pt idx="117">
                  <c:v>70</c:v>
                </c:pt>
              </c:numCache>
            </c:numRef>
          </c:xVal>
          <c:yVal>
            <c:numRef>
              <c:f>Sheet1!$R$42</c:f>
              <c:numCache>
                <c:ptCount val="1"/>
                <c:pt idx="0">
                  <c:v>100.10000000000001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33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Sheet1!$S$42:$S$161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xVal>
          <c:yVal>
            <c:numRef>
              <c:f>Sheet1!$T$42</c:f>
              <c:numCache>
                <c:ptCount val="1"/>
                <c:pt idx="0">
                  <c:v>210</c:v>
                </c:pt>
              </c:numCache>
            </c:numRef>
          </c:yVal>
          <c:smooth val="0"/>
        </c:ser>
        <c:ser>
          <c:idx val="2"/>
          <c:order val="6"/>
          <c:spPr>
            <a:ln w="3175">
              <a:solidFill>
                <a:srgbClr val="33CC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errBars>
            <c:errDir val="y"/>
            <c:errBarType val="minus"/>
            <c:errValType val="cust"/>
            <c:minus>
              <c:numRef>
                <c:f>Sheet1!$K$5</c:f>
                <c:numCache>
                  <c:ptCount val="1"/>
                  <c:pt idx="0">
                    <c:v>100</c:v>
                  </c:pt>
                </c:numCache>
              </c:numRef>
            </c:minus>
            <c:noEndCap val="0"/>
            <c:spPr>
              <a:ln w="12700">
                <a:solidFill>
                  <a:srgbClr val="CCFFFF"/>
                </a:solidFill>
                <a:prstDash val="sysDot"/>
              </a:ln>
            </c:spPr>
          </c:errBars>
          <c:xVal>
            <c:numRef>
              <c:f>Sheet1!$F$42:$F$160</c:f>
              <c:numCache>
                <c:ptCount val="11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</c:numCache>
            </c:numRef>
          </c:xVal>
          <c:yVal>
            <c:numRef>
              <c:f>Sheet1!$H$42</c:f>
              <c:numCache>
                <c:ptCount val="1"/>
                <c:pt idx="0">
                  <c:v>100</c:v>
                </c:pt>
              </c:numCache>
            </c:numRef>
          </c:yVal>
          <c:smooth val="0"/>
        </c:ser>
        <c:ser>
          <c:idx val="6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00FFFF"/>
                </a:solidFill>
              </a:ln>
            </c:spPr>
          </c:marker>
          <c:dPt>
            <c:idx val="0"/>
            <c:marker>
              <c:size val="5"/>
              <c:spPr>
                <a:solidFill>
                  <a:srgbClr val="3366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Sheet1!$O$42:$O$161</c:f>
              <c:numCache>
                <c:ptCount val="12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</c:numCache>
            </c:numRef>
          </c:xVal>
          <c:yVal>
            <c:numRef>
              <c:f>Sheet1!$P$42</c:f>
              <c:numCache>
                <c:ptCount val="1"/>
                <c:pt idx="0">
                  <c:v>99.99999999999999</c:v>
                </c:pt>
              </c:numCache>
            </c:numRef>
          </c:yVal>
          <c:smooth val="0"/>
        </c:ser>
        <c:axId val="65041491"/>
        <c:axId val="48502508"/>
      </c:scatterChart>
      <c:valAx>
        <c:axId val="65041491"/>
        <c:scaling>
          <c:orientation val="minMax"/>
          <c:max val="2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48502508"/>
        <c:crosses val="autoZero"/>
        <c:crossBetween val="midCat"/>
        <c:dispUnits/>
      </c:valAx>
      <c:valAx>
        <c:axId val="48502508"/>
        <c:scaling>
          <c:orientation val="minMax"/>
          <c:max val="2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6504149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33CC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7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1.emf" /><Relationship Id="rId6" Type="http://schemas.openxmlformats.org/officeDocument/2006/relationships/image" Target="../media/image9.emf" /><Relationship Id="rId7" Type="http://schemas.openxmlformats.org/officeDocument/2006/relationships/image" Target="../media/image5.emf" /><Relationship Id="rId8" Type="http://schemas.openxmlformats.org/officeDocument/2006/relationships/image" Target="../media/image4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2</xdr:row>
      <xdr:rowOff>47625</xdr:rowOff>
    </xdr:from>
    <xdr:to>
      <xdr:col>6</xdr:col>
      <xdr:colOff>19050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33350" y="47625"/>
        <a:ext cx="33909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1123950</xdr:colOff>
      <xdr:row>7</xdr:row>
      <xdr:rowOff>19050</xdr:rowOff>
    </xdr:from>
    <xdr:to>
      <xdr:col>8</xdr:col>
      <xdr:colOff>1304925</xdr:colOff>
      <xdr:row>7</xdr:row>
      <xdr:rowOff>152400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8763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28575</xdr:colOff>
      <xdr:row>12</xdr:row>
      <xdr:rowOff>28575</xdr:rowOff>
    </xdr:from>
    <xdr:to>
      <xdr:col>13</xdr:col>
      <xdr:colOff>152400</xdr:colOff>
      <xdr:row>13</xdr:row>
      <xdr:rowOff>9525</xdr:rowOff>
    </xdr:to>
    <xdr:pic>
      <xdr:nvPicPr>
        <xdr:cNvPr id="3" name="SpinButton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53225" y="140017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1114425</xdr:colOff>
      <xdr:row>13</xdr:row>
      <xdr:rowOff>19050</xdr:rowOff>
    </xdr:from>
    <xdr:to>
      <xdr:col>8</xdr:col>
      <xdr:colOff>1295400</xdr:colOff>
      <xdr:row>13</xdr:row>
      <xdr:rowOff>152400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76850" y="15621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38100</xdr:colOff>
      <xdr:row>21</xdr:row>
      <xdr:rowOff>19050</xdr:rowOff>
    </xdr:from>
    <xdr:to>
      <xdr:col>13</xdr:col>
      <xdr:colOff>161925</xdr:colOff>
      <xdr:row>22</xdr:row>
      <xdr:rowOff>0</xdr:rowOff>
    </xdr:to>
    <xdr:pic>
      <xdr:nvPicPr>
        <xdr:cNvPr id="5" name="SpinButton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0" y="207645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1123950</xdr:colOff>
      <xdr:row>21</xdr:row>
      <xdr:rowOff>19050</xdr:rowOff>
    </xdr:from>
    <xdr:to>
      <xdr:col>8</xdr:col>
      <xdr:colOff>1304925</xdr:colOff>
      <xdr:row>21</xdr:row>
      <xdr:rowOff>152400</xdr:rowOff>
    </xdr:to>
    <xdr:pic>
      <xdr:nvPicPr>
        <xdr:cNvPr id="6" name="Check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86375" y="207645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1123950</xdr:colOff>
      <xdr:row>22</xdr:row>
      <xdr:rowOff>19050</xdr:rowOff>
    </xdr:from>
    <xdr:to>
      <xdr:col>8</xdr:col>
      <xdr:colOff>1304925</xdr:colOff>
      <xdr:row>22</xdr:row>
      <xdr:rowOff>152400</xdr:rowOff>
    </xdr:to>
    <xdr:pic>
      <xdr:nvPicPr>
        <xdr:cNvPr id="7" name="Check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86375" y="22479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19050</xdr:rowOff>
    </xdr:from>
    <xdr:to>
      <xdr:col>8</xdr:col>
      <xdr:colOff>28575</xdr:colOff>
      <xdr:row>21</xdr:row>
      <xdr:rowOff>9525</xdr:rowOff>
    </xdr:to>
    <xdr:pic>
      <xdr:nvPicPr>
        <xdr:cNvPr id="8" name="CommandButton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686175" y="1733550"/>
          <a:ext cx="504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4</xdr:row>
      <xdr:rowOff>28575</xdr:rowOff>
    </xdr:from>
    <xdr:to>
      <xdr:col>10</xdr:col>
      <xdr:colOff>409575</xdr:colOff>
      <xdr:row>5</xdr:row>
      <xdr:rowOff>9525</xdr:rowOff>
    </xdr:to>
    <xdr:pic>
      <xdr:nvPicPr>
        <xdr:cNvPr id="9" name="SpinButton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53100" y="37147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5</xdr:row>
      <xdr:rowOff>19050</xdr:rowOff>
    </xdr:from>
    <xdr:to>
      <xdr:col>10</xdr:col>
      <xdr:colOff>409575</xdr:colOff>
      <xdr:row>6</xdr:row>
      <xdr:rowOff>9525</xdr:rowOff>
    </xdr:to>
    <xdr:pic>
      <xdr:nvPicPr>
        <xdr:cNvPr id="10" name="SpinButton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72150" y="5334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238125</xdr:colOff>
      <xdr:row>93</xdr:row>
      <xdr:rowOff>142875</xdr:rowOff>
    </xdr:from>
    <xdr:to>
      <xdr:col>12</xdr:col>
      <xdr:colOff>361950</xdr:colOff>
      <xdr:row>94</xdr:row>
      <xdr:rowOff>133350</xdr:rowOff>
    </xdr:to>
    <xdr:pic>
      <xdr:nvPicPr>
        <xdr:cNvPr id="11" name="SpinButton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515100" y="138779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6</xdr:row>
      <xdr:rowOff>19050</xdr:rowOff>
    </xdr:from>
    <xdr:to>
      <xdr:col>10</xdr:col>
      <xdr:colOff>409575</xdr:colOff>
      <xdr:row>7</xdr:row>
      <xdr:rowOff>9525</xdr:rowOff>
    </xdr:to>
    <xdr:pic>
      <xdr:nvPicPr>
        <xdr:cNvPr id="12" name="SpinButton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72150" y="70485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10</xdr:row>
      <xdr:rowOff>28575</xdr:rowOff>
    </xdr:from>
    <xdr:to>
      <xdr:col>11</xdr:col>
      <xdr:colOff>19050</xdr:colOff>
      <xdr:row>11</xdr:row>
      <xdr:rowOff>9525</xdr:rowOff>
    </xdr:to>
    <xdr:pic>
      <xdr:nvPicPr>
        <xdr:cNvPr id="13" name="SpinButton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81675" y="105727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11</xdr:row>
      <xdr:rowOff>19050</xdr:rowOff>
    </xdr:from>
    <xdr:to>
      <xdr:col>11</xdr:col>
      <xdr:colOff>19050</xdr:colOff>
      <xdr:row>11</xdr:row>
      <xdr:rowOff>171450</xdr:rowOff>
    </xdr:to>
    <xdr:pic>
      <xdr:nvPicPr>
        <xdr:cNvPr id="14" name="Spin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81675" y="121920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12</xdr:row>
      <xdr:rowOff>19050</xdr:rowOff>
    </xdr:from>
    <xdr:to>
      <xdr:col>11</xdr:col>
      <xdr:colOff>9525</xdr:colOff>
      <xdr:row>13</xdr:row>
      <xdr:rowOff>9525</xdr:rowOff>
    </xdr:to>
    <xdr:pic>
      <xdr:nvPicPr>
        <xdr:cNvPr id="15" name="SpinButton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91200" y="139065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142875</xdr:colOff>
      <xdr:row>21</xdr:row>
      <xdr:rowOff>85725</xdr:rowOff>
    </xdr:from>
    <xdr:to>
      <xdr:col>16</xdr:col>
      <xdr:colOff>771525</xdr:colOff>
      <xdr:row>23</xdr:row>
      <xdr:rowOff>38100</xdr:rowOff>
    </xdr:to>
    <xdr:pic>
      <xdr:nvPicPr>
        <xdr:cNvPr id="16" name="CommandButton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62975" y="2143125"/>
          <a:ext cx="628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2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279"/>
  <sheetViews>
    <sheetView showGridLines="0" tabSelected="1" workbookViewId="0" topLeftCell="A3">
      <selection activeCell="I34" sqref="I34"/>
    </sheetView>
  </sheetViews>
  <sheetFormatPr defaultColWidth="9.140625" defaultRowHeight="12.75"/>
  <cols>
    <col min="1" max="5" width="9.140625" style="1" customWidth="1"/>
    <col min="6" max="6" width="6.8515625" style="1" customWidth="1"/>
    <col min="7" max="7" width="2.7109375" style="1" customWidth="1"/>
    <col min="8" max="8" width="7.140625" style="1" customWidth="1"/>
    <col min="9" max="9" width="19.57421875" style="1" customWidth="1"/>
    <col min="10" max="10" width="15.00390625" style="1" hidden="1" customWidth="1"/>
    <col min="11" max="11" width="6.28125" style="1" customWidth="1"/>
    <col min="12" max="12" width="5.8515625" style="1" customWidth="1"/>
    <col min="13" max="13" width="6.7109375" style="1" customWidth="1"/>
    <col min="14" max="14" width="9.140625" style="1" customWidth="1"/>
    <col min="15" max="15" width="5.8515625" style="1" customWidth="1"/>
    <col min="16" max="16" width="10.421875" style="1" customWidth="1"/>
    <col min="17" max="17" width="21.421875" style="1" bestFit="1" customWidth="1"/>
    <col min="18" max="18" width="9.140625" style="1" customWidth="1"/>
    <col min="19" max="19" width="12.00390625" style="1" bestFit="1" customWidth="1"/>
    <col min="20" max="20" width="14.28125" style="1" customWidth="1"/>
    <col min="21" max="21" width="20.7109375" style="1" customWidth="1"/>
    <col min="22" max="16384" width="9.140625" style="1" customWidth="1"/>
  </cols>
  <sheetData>
    <row r="1" spans="1:22" ht="15.75" hidden="1">
      <c r="A1" s="2"/>
      <c r="B1" s="2"/>
      <c r="C1" s="2"/>
      <c r="H1" s="5"/>
      <c r="T1" s="6" t="s">
        <v>5</v>
      </c>
      <c r="U1" s="7" t="s">
        <v>7</v>
      </c>
      <c r="V1" s="8"/>
    </row>
    <row r="2" ht="13.5" hidden="1" thickBot="1">
      <c r="K2" s="24">
        <f>MAX(S6:V6)</f>
        <v>190.9090909090909</v>
      </c>
    </row>
    <row r="3" spans="8:12" ht="13.5" thickBot="1">
      <c r="H3" s="56" t="s">
        <v>9</v>
      </c>
      <c r="I3" s="56"/>
      <c r="J3" s="56"/>
      <c r="K3" s="56"/>
      <c r="L3" s="39"/>
    </row>
    <row r="4" spans="8:12" ht="13.5" thickBot="1">
      <c r="H4" s="56"/>
      <c r="I4" s="56"/>
      <c r="J4" s="56"/>
      <c r="K4" s="56"/>
      <c r="L4" s="39"/>
    </row>
    <row r="5" spans="8:22" ht="13.5" thickBot="1">
      <c r="H5" s="62" t="s">
        <v>3</v>
      </c>
      <c r="I5" s="57" t="s">
        <v>22</v>
      </c>
      <c r="J5" s="58"/>
      <c r="K5" s="49">
        <v>100</v>
      </c>
      <c r="L5" s="68"/>
      <c r="M5" s="68"/>
      <c r="P5" s="9" t="s">
        <v>2</v>
      </c>
      <c r="Q5" s="4"/>
      <c r="R5" s="4" t="s">
        <v>1</v>
      </c>
      <c r="S5" s="38" t="s">
        <v>16</v>
      </c>
      <c r="T5" s="38" t="s">
        <v>16</v>
      </c>
      <c r="U5" s="16" t="s">
        <v>16</v>
      </c>
      <c r="V5" s="16" t="s">
        <v>16</v>
      </c>
    </row>
    <row r="6" spans="8:22" ht="13.5" thickBot="1">
      <c r="H6" s="62"/>
      <c r="I6" s="57" t="s">
        <v>33</v>
      </c>
      <c r="J6" s="58"/>
      <c r="K6" s="49">
        <v>100</v>
      </c>
      <c r="L6" s="69">
        <f>+S6</f>
        <v>190.9090909090909</v>
      </c>
      <c r="M6" s="68"/>
      <c r="O6" s="3"/>
      <c r="R6" s="5">
        <f>MAX(S6:U6)</f>
        <v>190.9090909090909</v>
      </c>
      <c r="S6" s="37">
        <f>K6/(1+K7/100)+K5</f>
        <v>190.9090909090909</v>
      </c>
      <c r="T6" s="4">
        <f>IF(K9=0,0,K6/(1+K9/100)+K5)</f>
        <v>0</v>
      </c>
      <c r="U6" s="37">
        <f>K12/(1+K13/100)+K11</f>
        <v>133.7579617834395</v>
      </c>
      <c r="V6" s="4">
        <f>IF(K15=0,0,K12/(1+K15/100)+K11)</f>
        <v>0</v>
      </c>
    </row>
    <row r="7" spans="8:11" ht="13.5" thickBot="1">
      <c r="H7" s="62"/>
      <c r="I7" s="60" t="s">
        <v>8</v>
      </c>
      <c r="J7" s="61"/>
      <c r="K7" s="34">
        <v>10</v>
      </c>
    </row>
    <row r="8" spans="8:11" ht="13.5" thickBot="1">
      <c r="H8" s="62"/>
      <c r="I8" s="10" t="s">
        <v>11</v>
      </c>
      <c r="J8" s="11"/>
      <c r="K8" s="29" t="s">
        <v>35</v>
      </c>
    </row>
    <row r="9" spans="8:11" ht="14.25" customHeight="1" hidden="1" thickBot="1">
      <c r="H9" s="62"/>
      <c r="I9" s="26"/>
      <c r="J9" s="18" t="s">
        <v>12</v>
      </c>
      <c r="K9" s="30">
        <v>0</v>
      </c>
    </row>
    <row r="10" spans="3:11" ht="14.25" customHeight="1" hidden="1" thickBot="1">
      <c r="C10" s="1">
        <v>0</v>
      </c>
      <c r="H10" s="62"/>
      <c r="I10" s="10"/>
      <c r="J10" s="19" t="s">
        <v>13</v>
      </c>
      <c r="K10" s="31">
        <v>0</v>
      </c>
    </row>
    <row r="11" spans="8:11" ht="13.5" thickBot="1">
      <c r="H11" s="70" t="s">
        <v>4</v>
      </c>
      <c r="I11" s="57" t="s">
        <v>22</v>
      </c>
      <c r="J11" s="58"/>
      <c r="K11" s="27">
        <v>0</v>
      </c>
    </row>
    <row r="12" spans="8:12" ht="13.5" thickBot="1">
      <c r="H12" s="70"/>
      <c r="I12" s="57" t="s">
        <v>33</v>
      </c>
      <c r="J12" s="58"/>
      <c r="K12" s="27">
        <v>210</v>
      </c>
      <c r="L12" s="5">
        <f>+U6</f>
        <v>133.7579617834395</v>
      </c>
    </row>
    <row r="13" spans="8:11" ht="13.5" thickBot="1">
      <c r="H13" s="70"/>
      <c r="I13" s="57" t="s">
        <v>8</v>
      </c>
      <c r="J13" s="58"/>
      <c r="K13" s="34">
        <v>57</v>
      </c>
    </row>
    <row r="14" spans="8:11" ht="13.5" thickBot="1">
      <c r="H14" s="70"/>
      <c r="I14" s="10" t="s">
        <v>11</v>
      </c>
      <c r="J14" s="10"/>
      <c r="K14" s="28" t="s">
        <v>35</v>
      </c>
    </row>
    <row r="15" spans="8:11" ht="13.5" hidden="1" thickBot="1">
      <c r="H15" s="70"/>
      <c r="I15" s="17"/>
      <c r="J15" s="23" t="s">
        <v>12</v>
      </c>
      <c r="K15" s="35">
        <v>0</v>
      </c>
    </row>
    <row r="16" spans="8:11" ht="15.75" customHeight="1" hidden="1" thickBot="1">
      <c r="H16" s="70"/>
      <c r="I16" s="17"/>
      <c r="J16" s="23" t="s">
        <v>10</v>
      </c>
      <c r="K16" s="36">
        <v>0</v>
      </c>
    </row>
    <row r="17" spans="8:11" ht="13.5" hidden="1" thickBot="1">
      <c r="H17" s="11"/>
      <c r="I17" s="11"/>
      <c r="J17" s="11"/>
      <c r="K17" s="11">
        <v>0</v>
      </c>
    </row>
    <row r="18" spans="8:11" ht="12.75" customHeight="1" hidden="1">
      <c r="H18" s="59" t="s">
        <v>5</v>
      </c>
      <c r="I18" s="59" t="s">
        <v>5</v>
      </c>
      <c r="J18" s="12" t="s">
        <v>7</v>
      </c>
      <c r="K18" s="13"/>
    </row>
    <row r="19" spans="8:11" ht="23.25" hidden="1" thickBot="1">
      <c r="H19" s="59"/>
      <c r="I19" s="59"/>
      <c r="J19" s="12" t="s">
        <v>6</v>
      </c>
      <c r="K19" s="13"/>
    </row>
    <row r="20" spans="8:11" ht="13.5" thickBot="1">
      <c r="H20" s="56" t="s">
        <v>14</v>
      </c>
      <c r="I20" s="56"/>
      <c r="J20" s="56"/>
      <c r="K20" s="56"/>
    </row>
    <row r="21" spans="8:11" ht="13.5" thickBot="1">
      <c r="H21" s="56"/>
      <c r="I21" s="56"/>
      <c r="J21" s="56"/>
      <c r="K21" s="56"/>
    </row>
    <row r="22" spans="8:12" ht="13.5" thickBot="1">
      <c r="H22" s="22" t="s">
        <v>3</v>
      </c>
      <c r="I22" s="14" t="s">
        <v>15</v>
      </c>
      <c r="J22" s="11"/>
      <c r="K22" s="32" t="s">
        <v>35</v>
      </c>
      <c r="L22" s="25"/>
    </row>
    <row r="23" spans="8:11" ht="13.5" thickBot="1">
      <c r="H23" s="21" t="s">
        <v>4</v>
      </c>
      <c r="I23" s="47" t="s">
        <v>15</v>
      </c>
      <c r="J23" s="48"/>
      <c r="K23" s="33" t="s">
        <v>35</v>
      </c>
    </row>
    <row r="24" spans="8:17" ht="12" customHeight="1" thickBot="1">
      <c r="H24" s="66" t="s">
        <v>3</v>
      </c>
      <c r="I24" s="57" t="s">
        <v>32</v>
      </c>
      <c r="J24" s="58"/>
      <c r="K24" s="50">
        <f>+O42</f>
        <v>100</v>
      </c>
      <c r="P24" s="65" t="s">
        <v>27</v>
      </c>
      <c r="Q24" s="65"/>
    </row>
    <row r="25" spans="8:17" ht="12" customHeight="1" thickBot="1">
      <c r="H25" s="67"/>
      <c r="I25" s="57" t="s">
        <v>34</v>
      </c>
      <c r="J25" s="58"/>
      <c r="K25" s="50">
        <f>+P42</f>
        <v>99.99999999999999</v>
      </c>
      <c r="L25" s="1">
        <v>177</v>
      </c>
      <c r="M25" s="5">
        <f>+K24+K25/(1+K7/100)</f>
        <v>190.90909090909088</v>
      </c>
      <c r="N25" s="55">
        <f>+L25/M25-1</f>
        <v>-0.07285714285714273</v>
      </c>
      <c r="P25" s="40" t="s">
        <v>21</v>
      </c>
      <c r="Q25" s="41">
        <f>31+MATCH(I40,I43:I161,0)</f>
        <v>41</v>
      </c>
    </row>
    <row r="26" spans="8:17" ht="13.5" thickBot="1">
      <c r="H26" s="63" t="s">
        <v>4</v>
      </c>
      <c r="I26" s="57" t="s">
        <v>32</v>
      </c>
      <c r="J26" s="58"/>
      <c r="K26" s="52">
        <f>+Q42</f>
        <v>70</v>
      </c>
      <c r="P26" s="40" t="s">
        <v>26</v>
      </c>
      <c r="Q26" s="40" t="str">
        <f>+ADDRESS(Q25,1)</f>
        <v>$A$41</v>
      </c>
    </row>
    <row r="27" spans="8:17" ht="13.5" thickBot="1">
      <c r="H27" s="64"/>
      <c r="I27" s="57" t="s">
        <v>34</v>
      </c>
      <c r="J27" s="58"/>
      <c r="K27" s="52">
        <f>+R42</f>
        <v>100.10000000000001</v>
      </c>
      <c r="L27" s="1">
        <v>162</v>
      </c>
      <c r="M27" s="54">
        <f>+K26+K27/(1+K13/100)</f>
        <v>133.7579617834395</v>
      </c>
      <c r="N27" s="55">
        <f>+L27/M27-1</f>
        <v>0.21114285714285708</v>
      </c>
      <c r="P27" s="40" t="s">
        <v>28</v>
      </c>
      <c r="Q27" s="40" t="str">
        <f ca="1">INDIRECT(Q26)</f>
        <v>x-osa</v>
      </c>
    </row>
    <row r="28" spans="9:17" ht="12.75">
      <c r="I28" s="5"/>
      <c r="J28" s="5"/>
      <c r="P28" s="40" t="s">
        <v>29</v>
      </c>
      <c r="Q28" s="44" t="str">
        <f ca="1">INDIRECT(ADDRESS(31+MATCH(I40,I43:I161,0),1))</f>
        <v>x-osa</v>
      </c>
    </row>
    <row r="29" spans="6:10" ht="12.75">
      <c r="F29" s="25"/>
      <c r="I29" s="53"/>
      <c r="J29" s="5"/>
    </row>
    <row r="30" ht="12.75">
      <c r="J30" s="5"/>
    </row>
    <row r="31" spans="9:10" ht="12.75">
      <c r="I31" s="5"/>
      <c r="J31" s="5"/>
    </row>
    <row r="32" spans="9:10" ht="12.75">
      <c r="I32" s="5"/>
      <c r="J32" s="5"/>
    </row>
    <row r="33" spans="9:10" ht="12.75">
      <c r="I33" s="5"/>
      <c r="J33" s="5"/>
    </row>
    <row r="34" spans="9:10" ht="12.75">
      <c r="I34" s="5"/>
      <c r="J34" s="5"/>
    </row>
    <row r="35" spans="9:10" ht="12.75">
      <c r="I35" s="5"/>
      <c r="J35" s="5"/>
    </row>
    <row r="36" spans="9:10" ht="12.75">
      <c r="I36" s="5"/>
      <c r="J36" s="5"/>
    </row>
    <row r="37" spans="9:10" ht="12.75">
      <c r="I37" s="5"/>
      <c r="J37" s="5"/>
    </row>
    <row r="38" spans="9:10" ht="12.75">
      <c r="I38" s="5"/>
      <c r="J38" s="5"/>
    </row>
    <row r="39" spans="9:10" ht="12.75">
      <c r="I39" s="42" t="s">
        <v>17</v>
      </c>
      <c r="J39" s="43" t="s">
        <v>17</v>
      </c>
    </row>
    <row r="40" spans="9:12" ht="12.75">
      <c r="I40" s="5">
        <f>MAX(I42:I166)</f>
        <v>9999.999999999998</v>
      </c>
      <c r="J40" s="5">
        <f>MAX(J42:J166)</f>
        <v>7007.000000000001</v>
      </c>
      <c r="K40" s="1">
        <v>2</v>
      </c>
      <c r="L40" s="1">
        <v>1.3</v>
      </c>
    </row>
    <row r="41" spans="1:20" ht="12.75">
      <c r="A41" s="4" t="s">
        <v>0</v>
      </c>
      <c r="B41" s="20" t="s">
        <v>19</v>
      </c>
      <c r="C41" s="51" t="s">
        <v>18</v>
      </c>
      <c r="D41" s="15" t="s">
        <v>23</v>
      </c>
      <c r="E41" s="16" t="s">
        <v>24</v>
      </c>
      <c r="F41" s="15" t="s">
        <v>23</v>
      </c>
      <c r="G41" s="16"/>
      <c r="H41" s="16" t="s">
        <v>24</v>
      </c>
      <c r="I41" s="15" t="s">
        <v>25</v>
      </c>
      <c r="J41" s="16" t="s">
        <v>25</v>
      </c>
      <c r="K41" s="20" t="s">
        <v>19</v>
      </c>
      <c r="L41" s="20" t="s">
        <v>18</v>
      </c>
      <c r="M41" s="20" t="s">
        <v>19</v>
      </c>
      <c r="N41" s="20" t="s">
        <v>18</v>
      </c>
      <c r="O41" s="45" t="s">
        <v>30</v>
      </c>
      <c r="P41" s="46" t="s">
        <v>31</v>
      </c>
      <c r="Q41" s="16" t="s">
        <v>30</v>
      </c>
      <c r="R41" s="16" t="s">
        <v>31</v>
      </c>
      <c r="S41" s="16" t="s">
        <v>23</v>
      </c>
      <c r="T41" s="16" t="s">
        <v>24</v>
      </c>
    </row>
    <row r="42" spans="1:20" ht="12.75">
      <c r="A42" s="1">
        <v>0</v>
      </c>
      <c r="B42" s="5" t="s">
        <v>20</v>
      </c>
      <c r="C42" s="5"/>
      <c r="D42" s="5">
        <f aca="true" t="shared" si="0" ref="D42:D106">IF(K$9=0,S$6*(1+K$7/100)-(1+K$7/100)*A42,IF(A42&lt;=K$5,S$6*(1+K$7/100)-(1+K$7/100)*A42,T$6*(1+K$9/100)-(1+K$9/100)*A42))</f>
        <v>210</v>
      </c>
      <c r="E42" s="5">
        <f>IF(K$15=0,U$6*(1+K$13/100)-(1+K$13/100)*A42,IF(A42&lt;=K$11,U$6*(1+K$13/100)-(1+K$13/100)*A42,V$6*(1+K$15/100)-(1+K$15/100)*A42))</f>
        <v>210</v>
      </c>
      <c r="F42" s="1">
        <f>+K5</f>
        <v>100</v>
      </c>
      <c r="H42" s="1">
        <f>+K6</f>
        <v>100</v>
      </c>
      <c r="I42" s="5">
        <f aca="true" t="shared" si="1" ref="I42:I66">+A42*D42</f>
        <v>0</v>
      </c>
      <c r="J42" s="5">
        <f aca="true" t="shared" si="2" ref="J42:J66">+A42*E42</f>
        <v>0</v>
      </c>
      <c r="K42" s="5" t="s">
        <v>20</v>
      </c>
      <c r="L42" s="5" t="s">
        <v>20</v>
      </c>
      <c r="M42" s="5" t="s">
        <v>20</v>
      </c>
      <c r="N42" s="5"/>
      <c r="O42" s="5">
        <f ca="1">INDIRECT(ADDRESS(42+MATCH(I40,I43:I2000,0),1))</f>
        <v>100</v>
      </c>
      <c r="P42" s="5">
        <f aca="true" t="shared" si="3" ref="P42:P73">+I$40/O42</f>
        <v>99.99999999999999</v>
      </c>
      <c r="Q42" s="5">
        <f ca="1">INDIRECT(ADDRESS(42+MATCH(J40,J43:J2000,0),1))</f>
        <v>70</v>
      </c>
      <c r="R42" s="1">
        <f>+J$40/Q42</f>
        <v>100.10000000000001</v>
      </c>
      <c r="S42" s="1">
        <f>+K11</f>
        <v>0</v>
      </c>
      <c r="T42" s="1">
        <f>+K12</f>
        <v>210</v>
      </c>
    </row>
    <row r="43" spans="1:20" ht="12.75">
      <c r="A43" s="1">
        <f>+A42+ROUND(K$5/10,0)</f>
        <v>10</v>
      </c>
      <c r="B43" s="5">
        <f aca="true" t="shared" si="4" ref="B43:B74">+I$40/A43</f>
        <v>999.9999999999998</v>
      </c>
      <c r="C43" s="5">
        <f aca="true" t="shared" si="5" ref="C43:C74">+J$40/A43</f>
        <v>700.7</v>
      </c>
      <c r="D43" s="5">
        <f t="shared" si="0"/>
        <v>199</v>
      </c>
      <c r="E43" s="5">
        <f aca="true" t="shared" si="6" ref="E43:E106">IF(K$15=0,U$6*(1+K$13/100)-(1+K$13/100)*A43,IF(A43&lt;=K$11,U$6*(1+K$13/100)-(1+K$13/100)*A43,V$6*(1+K$15/100)-(1+K$15/100)*A43))</f>
        <v>194.3</v>
      </c>
      <c r="F43" s="1">
        <f>F42</f>
        <v>100</v>
      </c>
      <c r="H43" s="1">
        <f>H42</f>
        <v>100</v>
      </c>
      <c r="I43" s="5">
        <f>+A43*D43</f>
        <v>1990</v>
      </c>
      <c r="J43" s="5">
        <f>+A43*E43</f>
        <v>1943</v>
      </c>
      <c r="K43" s="5">
        <f>+I$40*K$40/A43</f>
        <v>1999.9999999999995</v>
      </c>
      <c r="L43" s="5">
        <f aca="true" t="shared" si="7" ref="L43:L74">+J$40*L$40/A43</f>
        <v>910.9100000000002</v>
      </c>
      <c r="M43" s="5">
        <f>+T$29/L43</f>
        <v>0</v>
      </c>
      <c r="N43" s="5">
        <f>+U$29/L43</f>
        <v>0</v>
      </c>
      <c r="O43" s="1">
        <f>O42</f>
        <v>100</v>
      </c>
      <c r="P43" s="5">
        <f t="shared" si="3"/>
        <v>99.99999999999999</v>
      </c>
      <c r="Q43" s="5">
        <f>Q42</f>
        <v>70</v>
      </c>
      <c r="R43" s="1">
        <f>R42</f>
        <v>100.10000000000001</v>
      </c>
      <c r="S43" s="5">
        <f aca="true" t="shared" si="8" ref="S43:S106">S42</f>
        <v>0</v>
      </c>
      <c r="T43" s="1">
        <f aca="true" t="shared" si="9" ref="T43:T106">T42</f>
        <v>210</v>
      </c>
    </row>
    <row r="44" spans="1:20" ht="12.75">
      <c r="A44" s="1">
        <f aca="true" t="shared" si="10" ref="A44:A107">+A43+ROUND(K$5/10,0)</f>
        <v>20</v>
      </c>
      <c r="B44" s="5">
        <f t="shared" si="4"/>
        <v>499.9999999999999</v>
      </c>
      <c r="C44" s="5">
        <f t="shared" si="5"/>
        <v>350.35</v>
      </c>
      <c r="D44" s="5">
        <f t="shared" si="0"/>
        <v>188</v>
      </c>
      <c r="E44" s="5">
        <f t="shared" si="6"/>
        <v>178.6</v>
      </c>
      <c r="F44" s="1">
        <f aca="true" t="shared" si="11" ref="F44:F107">F43</f>
        <v>100</v>
      </c>
      <c r="H44" s="1">
        <f aca="true" t="shared" si="12" ref="H44:H107">H43</f>
        <v>100</v>
      </c>
      <c r="I44" s="5">
        <f t="shared" si="1"/>
        <v>3760</v>
      </c>
      <c r="J44" s="5">
        <f t="shared" si="2"/>
        <v>3572</v>
      </c>
      <c r="K44" s="5">
        <f aca="true" t="shared" si="13" ref="K44:K74">+I$40*K$40/A44</f>
        <v>999.9999999999998</v>
      </c>
      <c r="L44" s="5">
        <f t="shared" si="7"/>
        <v>455.4550000000001</v>
      </c>
      <c r="M44" s="5">
        <f aca="true" t="shared" si="14" ref="M44:M107">+T$29/L44</f>
        <v>0</v>
      </c>
      <c r="N44" s="5">
        <f aca="true" t="shared" si="15" ref="N44:N107">+U$29/L44</f>
        <v>0</v>
      </c>
      <c r="O44" s="1">
        <f aca="true" t="shared" si="16" ref="O44:O56">O43</f>
        <v>100</v>
      </c>
      <c r="P44" s="5">
        <f t="shared" si="3"/>
        <v>99.99999999999999</v>
      </c>
      <c r="Q44" s="5">
        <f aca="true" t="shared" si="17" ref="Q44:Q107">Q43</f>
        <v>70</v>
      </c>
      <c r="R44" s="1">
        <f aca="true" t="shared" si="18" ref="R44:R107">R43</f>
        <v>100.10000000000001</v>
      </c>
      <c r="S44" s="5">
        <f t="shared" si="8"/>
        <v>0</v>
      </c>
      <c r="T44" s="1">
        <f t="shared" si="9"/>
        <v>210</v>
      </c>
    </row>
    <row r="45" spans="1:20" ht="12.75">
      <c r="A45" s="1">
        <f t="shared" si="10"/>
        <v>30</v>
      </c>
      <c r="B45" s="5">
        <f t="shared" si="4"/>
        <v>333.33333333333326</v>
      </c>
      <c r="C45" s="5">
        <f t="shared" si="5"/>
        <v>233.5666666666667</v>
      </c>
      <c r="D45" s="5">
        <f t="shared" si="0"/>
        <v>177</v>
      </c>
      <c r="E45" s="5">
        <f t="shared" si="6"/>
        <v>162.9</v>
      </c>
      <c r="F45" s="1">
        <f t="shared" si="11"/>
        <v>100</v>
      </c>
      <c r="H45" s="1">
        <f>H44</f>
        <v>100</v>
      </c>
      <c r="I45" s="5">
        <f t="shared" si="1"/>
        <v>5310</v>
      </c>
      <c r="J45" s="5">
        <f t="shared" si="2"/>
        <v>4887</v>
      </c>
      <c r="K45" s="5">
        <f t="shared" si="13"/>
        <v>666.6666666666665</v>
      </c>
      <c r="L45" s="5">
        <f t="shared" si="7"/>
        <v>303.6366666666667</v>
      </c>
      <c r="M45" s="5">
        <f t="shared" si="14"/>
        <v>0</v>
      </c>
      <c r="N45" s="5">
        <f t="shared" si="15"/>
        <v>0</v>
      </c>
      <c r="O45" s="1">
        <f t="shared" si="16"/>
        <v>100</v>
      </c>
      <c r="P45" s="5">
        <f t="shared" si="3"/>
        <v>99.99999999999999</v>
      </c>
      <c r="Q45" s="5">
        <f t="shared" si="17"/>
        <v>70</v>
      </c>
      <c r="R45" s="1">
        <f t="shared" si="18"/>
        <v>100.10000000000001</v>
      </c>
      <c r="S45" s="5">
        <f t="shared" si="8"/>
        <v>0</v>
      </c>
      <c r="T45" s="1">
        <f t="shared" si="9"/>
        <v>210</v>
      </c>
    </row>
    <row r="46" spans="1:20" ht="12.75">
      <c r="A46" s="1">
        <f t="shared" si="10"/>
        <v>40</v>
      </c>
      <c r="B46" s="5">
        <f t="shared" si="4"/>
        <v>249.99999999999994</v>
      </c>
      <c r="C46" s="5">
        <f t="shared" si="5"/>
        <v>175.175</v>
      </c>
      <c r="D46" s="5">
        <f t="shared" si="0"/>
        <v>166</v>
      </c>
      <c r="E46" s="5">
        <f t="shared" si="6"/>
        <v>147.2</v>
      </c>
      <c r="F46" s="1">
        <f t="shared" si="11"/>
        <v>100</v>
      </c>
      <c r="H46" s="1">
        <f t="shared" si="12"/>
        <v>100</v>
      </c>
      <c r="I46" s="5">
        <f t="shared" si="1"/>
        <v>6640</v>
      </c>
      <c r="J46" s="5">
        <f t="shared" si="2"/>
        <v>5888</v>
      </c>
      <c r="K46" s="5">
        <f t="shared" si="13"/>
        <v>499.9999999999999</v>
      </c>
      <c r="L46" s="5">
        <f t="shared" si="7"/>
        <v>227.72750000000005</v>
      </c>
      <c r="M46" s="5">
        <f t="shared" si="14"/>
        <v>0</v>
      </c>
      <c r="N46" s="5">
        <f t="shared" si="15"/>
        <v>0</v>
      </c>
      <c r="O46" s="1">
        <f t="shared" si="16"/>
        <v>100</v>
      </c>
      <c r="P46" s="5">
        <f t="shared" si="3"/>
        <v>99.99999999999999</v>
      </c>
      <c r="Q46" s="5">
        <f t="shared" si="17"/>
        <v>70</v>
      </c>
      <c r="R46" s="1">
        <f t="shared" si="18"/>
        <v>100.10000000000001</v>
      </c>
      <c r="S46" s="5">
        <f t="shared" si="8"/>
        <v>0</v>
      </c>
      <c r="T46" s="1">
        <f t="shared" si="9"/>
        <v>210</v>
      </c>
    </row>
    <row r="47" spans="1:20" ht="12.75">
      <c r="A47" s="1">
        <f t="shared" si="10"/>
        <v>50</v>
      </c>
      <c r="B47" s="5">
        <f t="shared" si="4"/>
        <v>199.99999999999997</v>
      </c>
      <c r="C47" s="5">
        <f t="shared" si="5"/>
        <v>140.14000000000001</v>
      </c>
      <c r="D47" s="5">
        <f t="shared" si="0"/>
        <v>155</v>
      </c>
      <c r="E47" s="5">
        <f t="shared" si="6"/>
        <v>131.5</v>
      </c>
      <c r="F47" s="1">
        <f t="shared" si="11"/>
        <v>100</v>
      </c>
      <c r="H47" s="1">
        <f t="shared" si="12"/>
        <v>100</v>
      </c>
      <c r="I47" s="5">
        <f t="shared" si="1"/>
        <v>7750</v>
      </c>
      <c r="J47" s="5">
        <f t="shared" si="2"/>
        <v>6575</v>
      </c>
      <c r="K47" s="5">
        <f t="shared" si="13"/>
        <v>399.99999999999994</v>
      </c>
      <c r="L47" s="5">
        <f t="shared" si="7"/>
        <v>182.18200000000004</v>
      </c>
      <c r="M47" s="5">
        <f t="shared" si="14"/>
        <v>0</v>
      </c>
      <c r="N47" s="5">
        <f t="shared" si="15"/>
        <v>0</v>
      </c>
      <c r="O47" s="1">
        <f t="shared" si="16"/>
        <v>100</v>
      </c>
      <c r="P47" s="5">
        <f t="shared" si="3"/>
        <v>99.99999999999999</v>
      </c>
      <c r="Q47" s="5">
        <f t="shared" si="17"/>
        <v>70</v>
      </c>
      <c r="R47" s="1">
        <f t="shared" si="18"/>
        <v>100.10000000000001</v>
      </c>
      <c r="S47" s="5">
        <f t="shared" si="8"/>
        <v>0</v>
      </c>
      <c r="T47" s="1">
        <f t="shared" si="9"/>
        <v>210</v>
      </c>
    </row>
    <row r="48" spans="1:20" ht="12.75">
      <c r="A48" s="1">
        <f t="shared" si="10"/>
        <v>60</v>
      </c>
      <c r="B48" s="5">
        <f t="shared" si="4"/>
        <v>166.66666666666663</v>
      </c>
      <c r="C48" s="5">
        <f t="shared" si="5"/>
        <v>116.78333333333335</v>
      </c>
      <c r="D48" s="5">
        <f t="shared" si="0"/>
        <v>144</v>
      </c>
      <c r="E48" s="5">
        <f t="shared" si="6"/>
        <v>115.80000000000001</v>
      </c>
      <c r="F48" s="1">
        <f t="shared" si="11"/>
        <v>100</v>
      </c>
      <c r="H48" s="1">
        <f t="shared" si="12"/>
        <v>100</v>
      </c>
      <c r="I48" s="5">
        <f t="shared" si="1"/>
        <v>8640</v>
      </c>
      <c r="J48" s="5">
        <f t="shared" si="2"/>
        <v>6948.000000000001</v>
      </c>
      <c r="K48" s="5">
        <f t="shared" si="13"/>
        <v>333.33333333333326</v>
      </c>
      <c r="L48" s="5">
        <f t="shared" si="7"/>
        <v>151.81833333333336</v>
      </c>
      <c r="M48" s="5">
        <f t="shared" si="14"/>
        <v>0</v>
      </c>
      <c r="N48" s="5">
        <f t="shared" si="15"/>
        <v>0</v>
      </c>
      <c r="O48" s="1">
        <f t="shared" si="16"/>
        <v>100</v>
      </c>
      <c r="P48" s="5">
        <f t="shared" si="3"/>
        <v>99.99999999999999</v>
      </c>
      <c r="Q48" s="5">
        <f t="shared" si="17"/>
        <v>70</v>
      </c>
      <c r="R48" s="1">
        <f t="shared" si="18"/>
        <v>100.10000000000001</v>
      </c>
      <c r="S48" s="5">
        <f t="shared" si="8"/>
        <v>0</v>
      </c>
      <c r="T48" s="1">
        <f t="shared" si="9"/>
        <v>210</v>
      </c>
    </row>
    <row r="49" spans="1:20" ht="12.75">
      <c r="A49" s="1">
        <f t="shared" si="10"/>
        <v>70</v>
      </c>
      <c r="B49" s="5">
        <f t="shared" si="4"/>
        <v>142.85714285714283</v>
      </c>
      <c r="C49" s="5">
        <f t="shared" si="5"/>
        <v>100.10000000000001</v>
      </c>
      <c r="D49" s="5">
        <f t="shared" si="0"/>
        <v>133</v>
      </c>
      <c r="E49" s="5">
        <f t="shared" si="6"/>
        <v>100.10000000000001</v>
      </c>
      <c r="F49" s="1">
        <f t="shared" si="11"/>
        <v>100</v>
      </c>
      <c r="H49" s="1">
        <f t="shared" si="12"/>
        <v>100</v>
      </c>
      <c r="I49" s="5">
        <f t="shared" si="1"/>
        <v>9310</v>
      </c>
      <c r="J49" s="5">
        <f t="shared" si="2"/>
        <v>7007.000000000001</v>
      </c>
      <c r="K49" s="5">
        <f t="shared" si="13"/>
        <v>285.71428571428567</v>
      </c>
      <c r="L49" s="5">
        <f t="shared" si="7"/>
        <v>130.13000000000002</v>
      </c>
      <c r="M49" s="5">
        <f t="shared" si="14"/>
        <v>0</v>
      </c>
      <c r="N49" s="5">
        <f t="shared" si="15"/>
        <v>0</v>
      </c>
      <c r="O49" s="1">
        <f t="shared" si="16"/>
        <v>100</v>
      </c>
      <c r="P49" s="5">
        <f t="shared" si="3"/>
        <v>99.99999999999999</v>
      </c>
      <c r="Q49" s="5">
        <f t="shared" si="17"/>
        <v>70</v>
      </c>
      <c r="R49" s="1">
        <f t="shared" si="18"/>
        <v>100.10000000000001</v>
      </c>
      <c r="S49" s="5">
        <f t="shared" si="8"/>
        <v>0</v>
      </c>
      <c r="T49" s="1">
        <f t="shared" si="9"/>
        <v>210</v>
      </c>
    </row>
    <row r="50" spans="1:20" ht="12.75">
      <c r="A50" s="1">
        <f t="shared" si="10"/>
        <v>80</v>
      </c>
      <c r="B50" s="5">
        <f t="shared" si="4"/>
        <v>124.99999999999997</v>
      </c>
      <c r="C50" s="5">
        <f t="shared" si="5"/>
        <v>87.5875</v>
      </c>
      <c r="D50" s="5">
        <f t="shared" si="0"/>
        <v>122</v>
      </c>
      <c r="E50" s="5">
        <f t="shared" si="6"/>
        <v>84.4</v>
      </c>
      <c r="F50" s="1">
        <f t="shared" si="11"/>
        <v>100</v>
      </c>
      <c r="H50" s="1">
        <f t="shared" si="12"/>
        <v>100</v>
      </c>
      <c r="I50" s="5">
        <f t="shared" si="1"/>
        <v>9760</v>
      </c>
      <c r="J50" s="5">
        <f t="shared" si="2"/>
        <v>6752</v>
      </c>
      <c r="K50" s="5">
        <f t="shared" si="13"/>
        <v>249.99999999999994</v>
      </c>
      <c r="L50" s="5">
        <f t="shared" si="7"/>
        <v>113.86375000000002</v>
      </c>
      <c r="M50" s="5">
        <f t="shared" si="14"/>
        <v>0</v>
      </c>
      <c r="N50" s="5">
        <f t="shared" si="15"/>
        <v>0</v>
      </c>
      <c r="O50" s="1">
        <f t="shared" si="16"/>
        <v>100</v>
      </c>
      <c r="P50" s="5">
        <f t="shared" si="3"/>
        <v>99.99999999999999</v>
      </c>
      <c r="Q50" s="5">
        <f t="shared" si="17"/>
        <v>70</v>
      </c>
      <c r="R50" s="1">
        <f t="shared" si="18"/>
        <v>100.10000000000001</v>
      </c>
      <c r="S50" s="5">
        <f t="shared" si="8"/>
        <v>0</v>
      </c>
      <c r="T50" s="1">
        <f t="shared" si="9"/>
        <v>210</v>
      </c>
    </row>
    <row r="51" spans="1:20" ht="12.75">
      <c r="A51" s="1">
        <f t="shared" si="10"/>
        <v>90</v>
      </c>
      <c r="B51" s="5">
        <f t="shared" si="4"/>
        <v>111.11111111111109</v>
      </c>
      <c r="C51" s="5">
        <f t="shared" si="5"/>
        <v>77.85555555555557</v>
      </c>
      <c r="D51" s="5">
        <f t="shared" si="0"/>
        <v>110.99999999999999</v>
      </c>
      <c r="E51" s="5">
        <f t="shared" si="6"/>
        <v>68.70000000000002</v>
      </c>
      <c r="F51" s="1">
        <f t="shared" si="11"/>
        <v>100</v>
      </c>
      <c r="H51" s="1">
        <f t="shared" si="12"/>
        <v>100</v>
      </c>
      <c r="I51" s="5">
        <f t="shared" si="1"/>
        <v>9989.999999999998</v>
      </c>
      <c r="J51" s="5">
        <f t="shared" si="2"/>
        <v>6183.000000000002</v>
      </c>
      <c r="K51" s="5">
        <f t="shared" si="13"/>
        <v>222.22222222222217</v>
      </c>
      <c r="L51" s="5">
        <f t="shared" si="7"/>
        <v>101.21222222222225</v>
      </c>
      <c r="M51" s="5">
        <f t="shared" si="14"/>
        <v>0</v>
      </c>
      <c r="N51" s="5">
        <f t="shared" si="15"/>
        <v>0</v>
      </c>
      <c r="O51" s="1">
        <f t="shared" si="16"/>
        <v>100</v>
      </c>
      <c r="P51" s="5">
        <f t="shared" si="3"/>
        <v>99.99999999999999</v>
      </c>
      <c r="Q51" s="5">
        <f t="shared" si="17"/>
        <v>70</v>
      </c>
      <c r="R51" s="1">
        <f t="shared" si="18"/>
        <v>100.10000000000001</v>
      </c>
      <c r="S51" s="5">
        <f t="shared" si="8"/>
        <v>0</v>
      </c>
      <c r="T51" s="1">
        <f t="shared" si="9"/>
        <v>210</v>
      </c>
    </row>
    <row r="52" spans="1:20" ht="12.75">
      <c r="A52" s="1">
        <f t="shared" si="10"/>
        <v>100</v>
      </c>
      <c r="B52" s="5">
        <f t="shared" si="4"/>
        <v>99.99999999999999</v>
      </c>
      <c r="C52" s="5">
        <f t="shared" si="5"/>
        <v>70.07000000000001</v>
      </c>
      <c r="D52" s="5">
        <f t="shared" si="0"/>
        <v>99.99999999999999</v>
      </c>
      <c r="E52" s="5">
        <f t="shared" si="6"/>
        <v>53.00000000000003</v>
      </c>
      <c r="F52" s="1">
        <f t="shared" si="11"/>
        <v>100</v>
      </c>
      <c r="H52" s="1">
        <f t="shared" si="12"/>
        <v>100</v>
      </c>
      <c r="I52" s="5">
        <f t="shared" si="1"/>
        <v>9999.999999999998</v>
      </c>
      <c r="J52" s="5">
        <f t="shared" si="2"/>
        <v>5300.000000000003</v>
      </c>
      <c r="K52" s="5">
        <f t="shared" si="13"/>
        <v>199.99999999999997</v>
      </c>
      <c r="L52" s="5">
        <f t="shared" si="7"/>
        <v>91.09100000000002</v>
      </c>
      <c r="M52" s="5">
        <f t="shared" si="14"/>
        <v>0</v>
      </c>
      <c r="N52" s="5">
        <f t="shared" si="15"/>
        <v>0</v>
      </c>
      <c r="O52" s="1">
        <f t="shared" si="16"/>
        <v>100</v>
      </c>
      <c r="P52" s="5">
        <f t="shared" si="3"/>
        <v>99.99999999999999</v>
      </c>
      <c r="Q52" s="5">
        <f t="shared" si="17"/>
        <v>70</v>
      </c>
      <c r="R52" s="1">
        <f t="shared" si="18"/>
        <v>100.10000000000001</v>
      </c>
      <c r="S52" s="5">
        <f t="shared" si="8"/>
        <v>0</v>
      </c>
      <c r="T52" s="1">
        <f t="shared" si="9"/>
        <v>210</v>
      </c>
    </row>
    <row r="53" spans="1:20" s="5" customFormat="1" ht="12.75">
      <c r="A53" s="5">
        <f t="shared" si="10"/>
        <v>110</v>
      </c>
      <c r="B53" s="5">
        <f t="shared" si="4"/>
        <v>90.90909090909089</v>
      </c>
      <c r="C53" s="5">
        <f t="shared" si="5"/>
        <v>63.70000000000001</v>
      </c>
      <c r="D53" s="5">
        <f t="shared" si="0"/>
        <v>88.99999999999999</v>
      </c>
      <c r="E53" s="5">
        <f t="shared" si="6"/>
        <v>37.30000000000001</v>
      </c>
      <c r="F53" s="1">
        <f t="shared" si="11"/>
        <v>100</v>
      </c>
      <c r="G53" s="1"/>
      <c r="H53" s="1">
        <f t="shared" si="12"/>
        <v>100</v>
      </c>
      <c r="I53" s="5">
        <f t="shared" si="1"/>
        <v>9789.999999999998</v>
      </c>
      <c r="J53" s="5">
        <f t="shared" si="2"/>
        <v>4103.000000000001</v>
      </c>
      <c r="K53" s="5">
        <f t="shared" si="13"/>
        <v>181.81818181818178</v>
      </c>
      <c r="L53" s="5">
        <f t="shared" si="7"/>
        <v>82.81000000000002</v>
      </c>
      <c r="M53" s="5">
        <f t="shared" si="14"/>
        <v>0</v>
      </c>
      <c r="N53" s="5">
        <f t="shared" si="15"/>
        <v>0</v>
      </c>
      <c r="O53" s="5">
        <f t="shared" si="16"/>
        <v>100</v>
      </c>
      <c r="P53" s="5">
        <f t="shared" si="3"/>
        <v>99.99999999999999</v>
      </c>
      <c r="Q53" s="5">
        <f t="shared" si="17"/>
        <v>70</v>
      </c>
      <c r="R53" s="1">
        <f t="shared" si="18"/>
        <v>100.10000000000001</v>
      </c>
      <c r="S53" s="5">
        <f t="shared" si="8"/>
        <v>0</v>
      </c>
      <c r="T53" s="1">
        <f t="shared" si="9"/>
        <v>210</v>
      </c>
    </row>
    <row r="54" spans="1:20" ht="12.75">
      <c r="A54" s="1">
        <f t="shared" si="10"/>
        <v>120</v>
      </c>
      <c r="B54" s="5">
        <f t="shared" si="4"/>
        <v>83.33333333333331</v>
      </c>
      <c r="C54" s="5">
        <f t="shared" si="5"/>
        <v>58.39166666666667</v>
      </c>
      <c r="D54" s="5">
        <f t="shared" si="0"/>
        <v>78</v>
      </c>
      <c r="E54" s="5">
        <f t="shared" si="6"/>
        <v>21.600000000000023</v>
      </c>
      <c r="F54" s="1">
        <f t="shared" si="11"/>
        <v>100</v>
      </c>
      <c r="H54" s="1">
        <f t="shared" si="12"/>
        <v>100</v>
      </c>
      <c r="I54" s="5">
        <f t="shared" si="1"/>
        <v>9360</v>
      </c>
      <c r="J54" s="5">
        <f t="shared" si="2"/>
        <v>2592.0000000000027</v>
      </c>
      <c r="K54" s="5">
        <f t="shared" si="13"/>
        <v>166.66666666666663</v>
      </c>
      <c r="L54" s="5">
        <f t="shared" si="7"/>
        <v>75.90916666666668</v>
      </c>
      <c r="M54" s="5">
        <f t="shared" si="14"/>
        <v>0</v>
      </c>
      <c r="N54" s="5">
        <f t="shared" si="15"/>
        <v>0</v>
      </c>
      <c r="O54" s="1">
        <f t="shared" si="16"/>
        <v>100</v>
      </c>
      <c r="P54" s="5">
        <f t="shared" si="3"/>
        <v>99.99999999999999</v>
      </c>
      <c r="Q54" s="5">
        <f t="shared" si="17"/>
        <v>70</v>
      </c>
      <c r="R54" s="1">
        <f t="shared" si="18"/>
        <v>100.10000000000001</v>
      </c>
      <c r="S54" s="5">
        <f t="shared" si="8"/>
        <v>0</v>
      </c>
      <c r="T54" s="1">
        <f t="shared" si="9"/>
        <v>210</v>
      </c>
    </row>
    <row r="55" spans="1:20" ht="12.75">
      <c r="A55" s="1">
        <f t="shared" si="10"/>
        <v>130</v>
      </c>
      <c r="B55" s="5">
        <f t="shared" si="4"/>
        <v>76.9230769230769</v>
      </c>
      <c r="C55" s="5">
        <f t="shared" si="5"/>
        <v>53.900000000000006</v>
      </c>
      <c r="D55" s="5">
        <f t="shared" si="0"/>
        <v>67</v>
      </c>
      <c r="E55" s="5">
        <f t="shared" si="6"/>
        <v>5.900000000000034</v>
      </c>
      <c r="F55" s="1">
        <f t="shared" si="11"/>
        <v>100</v>
      </c>
      <c r="H55" s="1">
        <f t="shared" si="12"/>
        <v>100</v>
      </c>
      <c r="I55" s="5">
        <f t="shared" si="1"/>
        <v>8710</v>
      </c>
      <c r="J55" s="5">
        <f t="shared" si="2"/>
        <v>767.0000000000044</v>
      </c>
      <c r="K55" s="5">
        <f t="shared" si="13"/>
        <v>153.8461538461538</v>
      </c>
      <c r="L55" s="5">
        <f t="shared" si="7"/>
        <v>70.07000000000002</v>
      </c>
      <c r="M55" s="5">
        <f t="shared" si="14"/>
        <v>0</v>
      </c>
      <c r="N55" s="5">
        <f t="shared" si="15"/>
        <v>0</v>
      </c>
      <c r="O55" s="1">
        <f t="shared" si="16"/>
        <v>100</v>
      </c>
      <c r="P55" s="5">
        <f t="shared" si="3"/>
        <v>99.99999999999999</v>
      </c>
      <c r="Q55" s="5">
        <f t="shared" si="17"/>
        <v>70</v>
      </c>
      <c r="R55" s="1">
        <f t="shared" si="18"/>
        <v>100.10000000000001</v>
      </c>
      <c r="S55" s="5">
        <f t="shared" si="8"/>
        <v>0</v>
      </c>
      <c r="T55" s="1">
        <f t="shared" si="9"/>
        <v>210</v>
      </c>
    </row>
    <row r="56" spans="1:20" ht="12.75">
      <c r="A56" s="1">
        <f t="shared" si="10"/>
        <v>140</v>
      </c>
      <c r="B56" s="5">
        <f t="shared" si="4"/>
        <v>71.42857142857142</v>
      </c>
      <c r="C56" s="5">
        <f t="shared" si="5"/>
        <v>50.050000000000004</v>
      </c>
      <c r="D56" s="5">
        <f t="shared" si="0"/>
        <v>56</v>
      </c>
      <c r="E56" s="5">
        <f t="shared" si="6"/>
        <v>-9.799999999999983</v>
      </c>
      <c r="F56" s="1">
        <f t="shared" si="11"/>
        <v>100</v>
      </c>
      <c r="H56" s="1">
        <f t="shared" si="12"/>
        <v>100</v>
      </c>
      <c r="I56" s="5">
        <f t="shared" si="1"/>
        <v>7840</v>
      </c>
      <c r="J56" s="5">
        <f t="shared" si="2"/>
        <v>-1371.9999999999977</v>
      </c>
      <c r="K56" s="5">
        <f t="shared" si="13"/>
        <v>142.85714285714283</v>
      </c>
      <c r="L56" s="5">
        <f t="shared" si="7"/>
        <v>65.06500000000001</v>
      </c>
      <c r="M56" s="5">
        <f t="shared" si="14"/>
        <v>0</v>
      </c>
      <c r="N56" s="5">
        <f t="shared" si="15"/>
        <v>0</v>
      </c>
      <c r="O56" s="1">
        <f t="shared" si="16"/>
        <v>100</v>
      </c>
      <c r="P56" s="5">
        <f t="shared" si="3"/>
        <v>99.99999999999999</v>
      </c>
      <c r="Q56" s="5">
        <f t="shared" si="17"/>
        <v>70</v>
      </c>
      <c r="R56" s="1">
        <f t="shared" si="18"/>
        <v>100.10000000000001</v>
      </c>
      <c r="S56" s="5">
        <f t="shared" si="8"/>
        <v>0</v>
      </c>
      <c r="T56" s="1">
        <f t="shared" si="9"/>
        <v>210</v>
      </c>
    </row>
    <row r="57" spans="1:20" ht="12.75">
      <c r="A57" s="1">
        <f t="shared" si="10"/>
        <v>150</v>
      </c>
      <c r="B57" s="5">
        <f t="shared" si="4"/>
        <v>66.66666666666666</v>
      </c>
      <c r="C57" s="5">
        <f t="shared" si="5"/>
        <v>46.71333333333334</v>
      </c>
      <c r="D57" s="5">
        <f t="shared" si="0"/>
        <v>45</v>
      </c>
      <c r="E57" s="5">
        <f t="shared" si="6"/>
        <v>-25.49999999999997</v>
      </c>
      <c r="F57" s="1">
        <f t="shared" si="11"/>
        <v>100</v>
      </c>
      <c r="H57" s="1">
        <f t="shared" si="12"/>
        <v>100</v>
      </c>
      <c r="I57" s="5">
        <f t="shared" si="1"/>
        <v>6750</v>
      </c>
      <c r="J57" s="5">
        <f t="shared" si="2"/>
        <v>-3824.999999999996</v>
      </c>
      <c r="K57" s="5">
        <f t="shared" si="13"/>
        <v>133.33333333333331</v>
      </c>
      <c r="L57" s="5">
        <f t="shared" si="7"/>
        <v>60.72733333333335</v>
      </c>
      <c r="M57" s="5">
        <f t="shared" si="14"/>
        <v>0</v>
      </c>
      <c r="N57" s="5">
        <f t="shared" si="15"/>
        <v>0</v>
      </c>
      <c r="O57" s="1">
        <f>O56</f>
        <v>100</v>
      </c>
      <c r="P57" s="5">
        <f t="shared" si="3"/>
        <v>99.99999999999999</v>
      </c>
      <c r="Q57" s="5">
        <f t="shared" si="17"/>
        <v>70</v>
      </c>
      <c r="R57" s="1">
        <f t="shared" si="18"/>
        <v>100.10000000000001</v>
      </c>
      <c r="S57" s="5">
        <f t="shared" si="8"/>
        <v>0</v>
      </c>
      <c r="T57" s="1">
        <f t="shared" si="9"/>
        <v>210</v>
      </c>
    </row>
    <row r="58" spans="1:20" ht="12.75">
      <c r="A58" s="1">
        <f t="shared" si="10"/>
        <v>160</v>
      </c>
      <c r="B58" s="5">
        <f t="shared" si="4"/>
        <v>62.499999999999986</v>
      </c>
      <c r="C58" s="5">
        <f t="shared" si="5"/>
        <v>43.79375</v>
      </c>
      <c r="D58" s="5">
        <f t="shared" si="0"/>
        <v>34</v>
      </c>
      <c r="E58" s="5">
        <f t="shared" si="6"/>
        <v>-41.19999999999999</v>
      </c>
      <c r="F58" s="1">
        <f t="shared" si="11"/>
        <v>100</v>
      </c>
      <c r="H58" s="1">
        <f t="shared" si="12"/>
        <v>100</v>
      </c>
      <c r="I58" s="5">
        <f t="shared" si="1"/>
        <v>5440</v>
      </c>
      <c r="J58" s="5">
        <f t="shared" si="2"/>
        <v>-6591.999999999998</v>
      </c>
      <c r="K58" s="5">
        <f t="shared" si="13"/>
        <v>124.99999999999997</v>
      </c>
      <c r="L58" s="5">
        <f t="shared" si="7"/>
        <v>56.93187500000001</v>
      </c>
      <c r="M58" s="5">
        <f t="shared" si="14"/>
        <v>0</v>
      </c>
      <c r="N58" s="5">
        <f t="shared" si="15"/>
        <v>0</v>
      </c>
      <c r="O58" s="1">
        <f aca="true" t="shared" si="19" ref="O58:O66">O57</f>
        <v>100</v>
      </c>
      <c r="P58" s="5">
        <f t="shared" si="3"/>
        <v>99.99999999999999</v>
      </c>
      <c r="Q58" s="5">
        <f t="shared" si="17"/>
        <v>70</v>
      </c>
      <c r="R58" s="1">
        <f t="shared" si="18"/>
        <v>100.10000000000001</v>
      </c>
      <c r="S58" s="5">
        <f t="shared" si="8"/>
        <v>0</v>
      </c>
      <c r="T58" s="1">
        <f t="shared" si="9"/>
        <v>210</v>
      </c>
    </row>
    <row r="59" spans="1:20" ht="12.75">
      <c r="A59" s="1">
        <f t="shared" si="10"/>
        <v>170</v>
      </c>
      <c r="B59" s="5">
        <f t="shared" si="4"/>
        <v>58.823529411764696</v>
      </c>
      <c r="C59" s="5">
        <f t="shared" si="5"/>
        <v>41.21764705882354</v>
      </c>
      <c r="D59" s="5">
        <f t="shared" si="0"/>
        <v>22.99999999999997</v>
      </c>
      <c r="E59" s="5">
        <f t="shared" si="6"/>
        <v>-56.89999999999998</v>
      </c>
      <c r="F59" s="1">
        <f t="shared" si="11"/>
        <v>100</v>
      </c>
      <c r="H59" s="1">
        <f t="shared" si="12"/>
        <v>100</v>
      </c>
      <c r="I59" s="5">
        <f t="shared" si="1"/>
        <v>3909.999999999995</v>
      </c>
      <c r="J59" s="5">
        <f t="shared" si="2"/>
        <v>-9672.999999999996</v>
      </c>
      <c r="K59" s="5">
        <f t="shared" si="13"/>
        <v>117.64705882352939</v>
      </c>
      <c r="L59" s="5">
        <f t="shared" si="7"/>
        <v>53.5829411764706</v>
      </c>
      <c r="M59" s="5">
        <f t="shared" si="14"/>
        <v>0</v>
      </c>
      <c r="N59" s="5">
        <f t="shared" si="15"/>
        <v>0</v>
      </c>
      <c r="O59" s="1">
        <f t="shared" si="19"/>
        <v>100</v>
      </c>
      <c r="P59" s="5">
        <f t="shared" si="3"/>
        <v>99.99999999999999</v>
      </c>
      <c r="Q59" s="5">
        <f t="shared" si="17"/>
        <v>70</v>
      </c>
      <c r="R59" s="1">
        <f t="shared" si="18"/>
        <v>100.10000000000001</v>
      </c>
      <c r="S59" s="5">
        <f t="shared" si="8"/>
        <v>0</v>
      </c>
      <c r="T59" s="1">
        <f t="shared" si="9"/>
        <v>210</v>
      </c>
    </row>
    <row r="60" spans="1:20" ht="12.75">
      <c r="A60" s="1">
        <f t="shared" si="10"/>
        <v>180</v>
      </c>
      <c r="B60" s="5">
        <f t="shared" si="4"/>
        <v>55.55555555555554</v>
      </c>
      <c r="C60" s="5">
        <f t="shared" si="5"/>
        <v>38.927777777777784</v>
      </c>
      <c r="D60" s="5">
        <f t="shared" si="0"/>
        <v>11.999999999999972</v>
      </c>
      <c r="E60" s="5">
        <f t="shared" si="6"/>
        <v>-72.59999999999997</v>
      </c>
      <c r="F60" s="1">
        <f t="shared" si="11"/>
        <v>100</v>
      </c>
      <c r="H60" s="1">
        <f t="shared" si="12"/>
        <v>100</v>
      </c>
      <c r="I60" s="5">
        <f t="shared" si="1"/>
        <v>2159.999999999995</v>
      </c>
      <c r="J60" s="5">
        <f t="shared" si="2"/>
        <v>-13067.999999999995</v>
      </c>
      <c r="K60" s="5">
        <f t="shared" si="13"/>
        <v>111.11111111111109</v>
      </c>
      <c r="L60" s="5">
        <f t="shared" si="7"/>
        <v>50.606111111111126</v>
      </c>
      <c r="M60" s="5">
        <f t="shared" si="14"/>
        <v>0</v>
      </c>
      <c r="N60" s="5">
        <f t="shared" si="15"/>
        <v>0</v>
      </c>
      <c r="O60" s="1">
        <f t="shared" si="19"/>
        <v>100</v>
      </c>
      <c r="P60" s="5">
        <f t="shared" si="3"/>
        <v>99.99999999999999</v>
      </c>
      <c r="Q60" s="5">
        <f t="shared" si="17"/>
        <v>70</v>
      </c>
      <c r="R60" s="1">
        <f t="shared" si="18"/>
        <v>100.10000000000001</v>
      </c>
      <c r="S60" s="5">
        <f t="shared" si="8"/>
        <v>0</v>
      </c>
      <c r="T60" s="1">
        <f t="shared" si="9"/>
        <v>210</v>
      </c>
    </row>
    <row r="61" spans="1:20" ht="12.75">
      <c r="A61" s="1">
        <f t="shared" si="10"/>
        <v>190</v>
      </c>
      <c r="B61" s="5">
        <f t="shared" si="4"/>
        <v>52.63157894736841</v>
      </c>
      <c r="C61" s="5">
        <f t="shared" si="5"/>
        <v>36.87894736842106</v>
      </c>
      <c r="D61" s="5">
        <f t="shared" si="0"/>
        <v>0.9999999999999716</v>
      </c>
      <c r="E61" s="5">
        <f t="shared" si="6"/>
        <v>-88.29999999999995</v>
      </c>
      <c r="F61" s="1">
        <f t="shared" si="11"/>
        <v>100</v>
      </c>
      <c r="H61" s="1">
        <f t="shared" si="12"/>
        <v>100</v>
      </c>
      <c r="I61" s="5">
        <f t="shared" si="1"/>
        <v>189.9999999999946</v>
      </c>
      <c r="J61" s="5">
        <f t="shared" si="2"/>
        <v>-16776.999999999993</v>
      </c>
      <c r="K61" s="5">
        <f t="shared" si="13"/>
        <v>105.26315789473682</v>
      </c>
      <c r="L61" s="5">
        <f t="shared" si="7"/>
        <v>47.94263157894738</v>
      </c>
      <c r="M61" s="5">
        <f t="shared" si="14"/>
        <v>0</v>
      </c>
      <c r="N61" s="5">
        <f t="shared" si="15"/>
        <v>0</v>
      </c>
      <c r="O61" s="1">
        <f t="shared" si="19"/>
        <v>100</v>
      </c>
      <c r="P61" s="5">
        <f t="shared" si="3"/>
        <v>99.99999999999999</v>
      </c>
      <c r="Q61" s="5">
        <f t="shared" si="17"/>
        <v>70</v>
      </c>
      <c r="R61" s="1">
        <f t="shared" si="18"/>
        <v>100.10000000000001</v>
      </c>
      <c r="S61" s="5">
        <f t="shared" si="8"/>
        <v>0</v>
      </c>
      <c r="T61" s="1">
        <f t="shared" si="9"/>
        <v>210</v>
      </c>
    </row>
    <row r="62" spans="1:20" ht="12.75">
      <c r="A62" s="1">
        <f t="shared" si="10"/>
        <v>200</v>
      </c>
      <c r="B62" s="5">
        <f t="shared" si="4"/>
        <v>49.99999999999999</v>
      </c>
      <c r="C62" s="5">
        <f t="shared" si="5"/>
        <v>35.035000000000004</v>
      </c>
      <c r="D62" s="5">
        <f t="shared" si="0"/>
        <v>-10.000000000000028</v>
      </c>
      <c r="E62" s="5">
        <f t="shared" si="6"/>
        <v>-103.99999999999994</v>
      </c>
      <c r="F62" s="1">
        <f t="shared" si="11"/>
        <v>100</v>
      </c>
      <c r="H62" s="1">
        <f t="shared" si="12"/>
        <v>100</v>
      </c>
      <c r="I62" s="5">
        <f t="shared" si="1"/>
        <v>-2000.0000000000057</v>
      </c>
      <c r="J62" s="5">
        <f t="shared" si="2"/>
        <v>-20799.99999999999</v>
      </c>
      <c r="K62" s="5">
        <f t="shared" si="13"/>
        <v>99.99999999999999</v>
      </c>
      <c r="L62" s="5">
        <f t="shared" si="7"/>
        <v>45.54550000000001</v>
      </c>
      <c r="M62" s="5">
        <f t="shared" si="14"/>
        <v>0</v>
      </c>
      <c r="N62" s="5">
        <f t="shared" si="15"/>
        <v>0</v>
      </c>
      <c r="O62" s="1">
        <f t="shared" si="19"/>
        <v>100</v>
      </c>
      <c r="P62" s="5">
        <f t="shared" si="3"/>
        <v>99.99999999999999</v>
      </c>
      <c r="Q62" s="5">
        <f t="shared" si="17"/>
        <v>70</v>
      </c>
      <c r="R62" s="1">
        <f t="shared" si="18"/>
        <v>100.10000000000001</v>
      </c>
      <c r="S62" s="5">
        <f t="shared" si="8"/>
        <v>0</v>
      </c>
      <c r="T62" s="1">
        <f t="shared" si="9"/>
        <v>210</v>
      </c>
    </row>
    <row r="63" spans="1:20" ht="12.75">
      <c r="A63" s="1">
        <f t="shared" si="10"/>
        <v>210</v>
      </c>
      <c r="B63" s="5">
        <f t="shared" si="4"/>
        <v>47.61904761904761</v>
      </c>
      <c r="C63" s="5">
        <f t="shared" si="5"/>
        <v>33.366666666666674</v>
      </c>
      <c r="D63" s="5">
        <f t="shared" si="0"/>
        <v>-21.00000000000003</v>
      </c>
      <c r="E63" s="5">
        <f t="shared" si="6"/>
        <v>-119.69999999999999</v>
      </c>
      <c r="F63" s="1">
        <f t="shared" si="11"/>
        <v>100</v>
      </c>
      <c r="H63" s="1">
        <f t="shared" si="12"/>
        <v>100</v>
      </c>
      <c r="I63" s="5">
        <f t="shared" si="1"/>
        <v>-4410.000000000006</v>
      </c>
      <c r="J63" s="5">
        <f t="shared" si="2"/>
        <v>-25136.999999999996</v>
      </c>
      <c r="K63" s="5">
        <f t="shared" si="13"/>
        <v>95.23809523809523</v>
      </c>
      <c r="L63" s="5">
        <f t="shared" si="7"/>
        <v>43.37666666666668</v>
      </c>
      <c r="M63" s="5">
        <f t="shared" si="14"/>
        <v>0</v>
      </c>
      <c r="N63" s="5">
        <f t="shared" si="15"/>
        <v>0</v>
      </c>
      <c r="O63" s="1">
        <f t="shared" si="19"/>
        <v>100</v>
      </c>
      <c r="P63" s="5">
        <f t="shared" si="3"/>
        <v>99.99999999999999</v>
      </c>
      <c r="Q63" s="5">
        <f t="shared" si="17"/>
        <v>70</v>
      </c>
      <c r="R63" s="1">
        <f t="shared" si="18"/>
        <v>100.10000000000001</v>
      </c>
      <c r="S63" s="5">
        <f t="shared" si="8"/>
        <v>0</v>
      </c>
      <c r="T63" s="1">
        <f t="shared" si="9"/>
        <v>210</v>
      </c>
    </row>
    <row r="64" spans="1:20" ht="12.75">
      <c r="A64" s="1">
        <f t="shared" si="10"/>
        <v>220</v>
      </c>
      <c r="B64" s="5">
        <f t="shared" si="4"/>
        <v>45.454545454545446</v>
      </c>
      <c r="C64" s="5">
        <f t="shared" si="5"/>
        <v>31.850000000000005</v>
      </c>
      <c r="D64" s="5">
        <f t="shared" si="0"/>
        <v>-32.00000000000003</v>
      </c>
      <c r="E64" s="5">
        <f t="shared" si="6"/>
        <v>-135.39999999999998</v>
      </c>
      <c r="F64" s="1">
        <f t="shared" si="11"/>
        <v>100</v>
      </c>
      <c r="H64" s="1">
        <f t="shared" si="12"/>
        <v>100</v>
      </c>
      <c r="I64" s="5">
        <f t="shared" si="1"/>
        <v>-7040.000000000006</v>
      </c>
      <c r="J64" s="5">
        <f t="shared" si="2"/>
        <v>-29787.999999999996</v>
      </c>
      <c r="K64" s="5">
        <f t="shared" si="13"/>
        <v>90.90909090909089</v>
      </c>
      <c r="L64" s="5">
        <f t="shared" si="7"/>
        <v>41.40500000000001</v>
      </c>
      <c r="M64" s="5">
        <f t="shared" si="14"/>
        <v>0</v>
      </c>
      <c r="N64" s="5">
        <f t="shared" si="15"/>
        <v>0</v>
      </c>
      <c r="O64" s="1">
        <f t="shared" si="19"/>
        <v>100</v>
      </c>
      <c r="P64" s="5">
        <f t="shared" si="3"/>
        <v>99.99999999999999</v>
      </c>
      <c r="Q64" s="5">
        <f t="shared" si="17"/>
        <v>70</v>
      </c>
      <c r="R64" s="1">
        <f t="shared" si="18"/>
        <v>100.10000000000001</v>
      </c>
      <c r="S64" s="5">
        <f t="shared" si="8"/>
        <v>0</v>
      </c>
      <c r="T64" s="1">
        <f t="shared" si="9"/>
        <v>210</v>
      </c>
    </row>
    <row r="65" spans="1:20" ht="12.75">
      <c r="A65" s="1">
        <f t="shared" si="10"/>
        <v>230</v>
      </c>
      <c r="B65" s="5">
        <f t="shared" si="4"/>
        <v>43.47826086956521</v>
      </c>
      <c r="C65" s="5">
        <f t="shared" si="5"/>
        <v>30.465217391304353</v>
      </c>
      <c r="D65" s="5">
        <f t="shared" si="0"/>
        <v>-43.00000000000003</v>
      </c>
      <c r="E65" s="5">
        <f t="shared" si="6"/>
        <v>-151.09999999999997</v>
      </c>
      <c r="F65" s="1">
        <f t="shared" si="11"/>
        <v>100</v>
      </c>
      <c r="H65" s="1">
        <f t="shared" si="12"/>
        <v>100</v>
      </c>
      <c r="I65" s="5">
        <f t="shared" si="1"/>
        <v>-9890.000000000007</v>
      </c>
      <c r="J65" s="5">
        <f t="shared" si="2"/>
        <v>-34752.99999999999</v>
      </c>
      <c r="K65" s="5">
        <f t="shared" si="13"/>
        <v>86.95652173913042</v>
      </c>
      <c r="L65" s="5">
        <f t="shared" si="7"/>
        <v>39.604782608695665</v>
      </c>
      <c r="M65" s="5">
        <f t="shared" si="14"/>
        <v>0</v>
      </c>
      <c r="N65" s="5">
        <f t="shared" si="15"/>
        <v>0</v>
      </c>
      <c r="O65" s="1">
        <f t="shared" si="19"/>
        <v>100</v>
      </c>
      <c r="P65" s="5">
        <f t="shared" si="3"/>
        <v>99.99999999999999</v>
      </c>
      <c r="Q65" s="5">
        <f t="shared" si="17"/>
        <v>70</v>
      </c>
      <c r="R65" s="1">
        <f t="shared" si="18"/>
        <v>100.10000000000001</v>
      </c>
      <c r="S65" s="5">
        <f t="shared" si="8"/>
        <v>0</v>
      </c>
      <c r="T65" s="1">
        <f t="shared" si="9"/>
        <v>210</v>
      </c>
    </row>
    <row r="66" spans="1:20" ht="12.75">
      <c r="A66" s="1">
        <f t="shared" si="10"/>
        <v>240</v>
      </c>
      <c r="B66" s="5">
        <f t="shared" si="4"/>
        <v>41.66666666666666</v>
      </c>
      <c r="C66" s="5">
        <f t="shared" si="5"/>
        <v>29.195833333333336</v>
      </c>
      <c r="D66" s="5">
        <f t="shared" si="0"/>
        <v>-54</v>
      </c>
      <c r="E66" s="5">
        <f t="shared" si="6"/>
        <v>-166.79999999999995</v>
      </c>
      <c r="F66" s="1">
        <f t="shared" si="11"/>
        <v>100</v>
      </c>
      <c r="H66" s="1">
        <f t="shared" si="12"/>
        <v>100</v>
      </c>
      <c r="I66" s="5">
        <f t="shared" si="1"/>
        <v>-12960</v>
      </c>
      <c r="J66" s="5">
        <f t="shared" si="2"/>
        <v>-40031.999999999985</v>
      </c>
      <c r="K66" s="5">
        <f t="shared" si="13"/>
        <v>83.33333333333331</v>
      </c>
      <c r="L66" s="5">
        <f t="shared" si="7"/>
        <v>37.95458333333334</v>
      </c>
      <c r="M66" s="5">
        <f t="shared" si="14"/>
        <v>0</v>
      </c>
      <c r="N66" s="5">
        <f t="shared" si="15"/>
        <v>0</v>
      </c>
      <c r="O66" s="1">
        <f t="shared" si="19"/>
        <v>100</v>
      </c>
      <c r="P66" s="5">
        <f t="shared" si="3"/>
        <v>99.99999999999999</v>
      </c>
      <c r="Q66" s="5">
        <f t="shared" si="17"/>
        <v>70</v>
      </c>
      <c r="R66" s="1">
        <f t="shared" si="18"/>
        <v>100.10000000000001</v>
      </c>
      <c r="S66" s="5">
        <f t="shared" si="8"/>
        <v>0</v>
      </c>
      <c r="T66" s="1">
        <f t="shared" si="9"/>
        <v>210</v>
      </c>
    </row>
    <row r="67" spans="1:20" ht="12.75">
      <c r="A67" s="1">
        <f t="shared" si="10"/>
        <v>250</v>
      </c>
      <c r="B67" s="5">
        <f t="shared" si="4"/>
        <v>39.99999999999999</v>
      </c>
      <c r="C67" s="5">
        <f t="shared" si="5"/>
        <v>28.028000000000002</v>
      </c>
      <c r="D67" s="5">
        <f t="shared" si="0"/>
        <v>-65</v>
      </c>
      <c r="E67" s="5">
        <f t="shared" si="6"/>
        <v>-182.49999999999994</v>
      </c>
      <c r="F67" s="1">
        <f t="shared" si="11"/>
        <v>100</v>
      </c>
      <c r="H67" s="1">
        <f t="shared" si="12"/>
        <v>100</v>
      </c>
      <c r="I67" s="5">
        <f aca="true" t="shared" si="20" ref="I67:I130">+A67*D67</f>
        <v>-16250</v>
      </c>
      <c r="J67" s="5">
        <f aca="true" t="shared" si="21" ref="J67:J130">+A67*E67</f>
        <v>-45624.999999999985</v>
      </c>
      <c r="K67" s="5">
        <f t="shared" si="13"/>
        <v>79.99999999999999</v>
      </c>
      <c r="L67" s="5">
        <f t="shared" si="7"/>
        <v>36.436400000000006</v>
      </c>
      <c r="M67" s="5">
        <f t="shared" si="14"/>
        <v>0</v>
      </c>
      <c r="N67" s="5">
        <f t="shared" si="15"/>
        <v>0</v>
      </c>
      <c r="O67" s="1">
        <f aca="true" t="shared" si="22" ref="O67:O130">O66</f>
        <v>100</v>
      </c>
      <c r="P67" s="5">
        <f t="shared" si="3"/>
        <v>99.99999999999999</v>
      </c>
      <c r="Q67" s="5">
        <f t="shared" si="17"/>
        <v>70</v>
      </c>
      <c r="R67" s="1">
        <f t="shared" si="18"/>
        <v>100.10000000000001</v>
      </c>
      <c r="S67" s="5">
        <f t="shared" si="8"/>
        <v>0</v>
      </c>
      <c r="T67" s="1">
        <f t="shared" si="9"/>
        <v>210</v>
      </c>
    </row>
    <row r="68" spans="1:20" ht="12.75">
      <c r="A68" s="1">
        <f t="shared" si="10"/>
        <v>260</v>
      </c>
      <c r="B68" s="5">
        <f t="shared" si="4"/>
        <v>38.46153846153845</v>
      </c>
      <c r="C68" s="5">
        <f t="shared" si="5"/>
        <v>26.950000000000003</v>
      </c>
      <c r="D68" s="5">
        <f t="shared" si="0"/>
        <v>-76</v>
      </c>
      <c r="E68" s="5">
        <f t="shared" si="6"/>
        <v>-198.19999999999993</v>
      </c>
      <c r="F68" s="1">
        <f t="shared" si="11"/>
        <v>100</v>
      </c>
      <c r="H68" s="1">
        <f t="shared" si="12"/>
        <v>100</v>
      </c>
      <c r="I68" s="5">
        <f t="shared" si="20"/>
        <v>-19760</v>
      </c>
      <c r="J68" s="5">
        <f t="shared" si="21"/>
        <v>-51531.999999999985</v>
      </c>
      <c r="K68" s="5">
        <f t="shared" si="13"/>
        <v>76.9230769230769</v>
      </c>
      <c r="L68" s="5">
        <f t="shared" si="7"/>
        <v>35.03500000000001</v>
      </c>
      <c r="M68" s="5">
        <f t="shared" si="14"/>
        <v>0</v>
      </c>
      <c r="N68" s="5">
        <f t="shared" si="15"/>
        <v>0</v>
      </c>
      <c r="O68" s="1">
        <f t="shared" si="22"/>
        <v>100</v>
      </c>
      <c r="P68" s="5">
        <f t="shared" si="3"/>
        <v>99.99999999999999</v>
      </c>
      <c r="Q68" s="5">
        <f t="shared" si="17"/>
        <v>70</v>
      </c>
      <c r="R68" s="1">
        <f t="shared" si="18"/>
        <v>100.10000000000001</v>
      </c>
      <c r="S68" s="5">
        <f t="shared" si="8"/>
        <v>0</v>
      </c>
      <c r="T68" s="1">
        <f t="shared" si="9"/>
        <v>210</v>
      </c>
    </row>
    <row r="69" spans="1:20" ht="12.75">
      <c r="A69" s="1">
        <f t="shared" si="10"/>
        <v>270</v>
      </c>
      <c r="B69" s="5">
        <f t="shared" si="4"/>
        <v>37.03703703703703</v>
      </c>
      <c r="C69" s="5">
        <f t="shared" si="5"/>
        <v>25.951851851851856</v>
      </c>
      <c r="D69" s="5">
        <f t="shared" si="0"/>
        <v>-87</v>
      </c>
      <c r="E69" s="5">
        <f t="shared" si="6"/>
        <v>-213.89999999999998</v>
      </c>
      <c r="F69" s="1">
        <f t="shared" si="11"/>
        <v>100</v>
      </c>
      <c r="H69" s="1">
        <f t="shared" si="12"/>
        <v>100</v>
      </c>
      <c r="I69" s="5">
        <f t="shared" si="20"/>
        <v>-23490</v>
      </c>
      <c r="J69" s="5">
        <f t="shared" si="21"/>
        <v>-57752.99999999999</v>
      </c>
      <c r="K69" s="5">
        <f t="shared" si="13"/>
        <v>74.07407407407406</v>
      </c>
      <c r="L69" s="5">
        <f t="shared" si="7"/>
        <v>33.73740740740742</v>
      </c>
      <c r="M69" s="5">
        <f t="shared" si="14"/>
        <v>0</v>
      </c>
      <c r="N69" s="5">
        <f t="shared" si="15"/>
        <v>0</v>
      </c>
      <c r="O69" s="1">
        <f t="shared" si="22"/>
        <v>100</v>
      </c>
      <c r="P69" s="5">
        <f t="shared" si="3"/>
        <v>99.99999999999999</v>
      </c>
      <c r="Q69" s="5">
        <f t="shared" si="17"/>
        <v>70</v>
      </c>
      <c r="R69" s="1">
        <f t="shared" si="18"/>
        <v>100.10000000000001</v>
      </c>
      <c r="S69" s="5">
        <f t="shared" si="8"/>
        <v>0</v>
      </c>
      <c r="T69" s="1">
        <f t="shared" si="9"/>
        <v>210</v>
      </c>
    </row>
    <row r="70" spans="1:20" ht="12.75">
      <c r="A70" s="1">
        <f t="shared" si="10"/>
        <v>280</v>
      </c>
      <c r="B70" s="5">
        <f t="shared" si="4"/>
        <v>35.71428571428571</v>
      </c>
      <c r="C70" s="5">
        <f t="shared" si="5"/>
        <v>25.025000000000002</v>
      </c>
      <c r="D70" s="5">
        <f t="shared" si="0"/>
        <v>-98</v>
      </c>
      <c r="E70" s="5">
        <f t="shared" si="6"/>
        <v>-229.59999999999997</v>
      </c>
      <c r="F70" s="1">
        <f t="shared" si="11"/>
        <v>100</v>
      </c>
      <c r="H70" s="1">
        <f t="shared" si="12"/>
        <v>100</v>
      </c>
      <c r="I70" s="5">
        <f t="shared" si="20"/>
        <v>-27440</v>
      </c>
      <c r="J70" s="5">
        <f t="shared" si="21"/>
        <v>-64287.99999999999</v>
      </c>
      <c r="K70" s="5">
        <f t="shared" si="13"/>
        <v>71.42857142857142</v>
      </c>
      <c r="L70" s="5">
        <f t="shared" si="7"/>
        <v>32.532500000000006</v>
      </c>
      <c r="M70" s="5">
        <f t="shared" si="14"/>
        <v>0</v>
      </c>
      <c r="N70" s="5">
        <f t="shared" si="15"/>
        <v>0</v>
      </c>
      <c r="O70" s="1">
        <f t="shared" si="22"/>
        <v>100</v>
      </c>
      <c r="P70" s="5">
        <f t="shared" si="3"/>
        <v>99.99999999999999</v>
      </c>
      <c r="Q70" s="5">
        <f t="shared" si="17"/>
        <v>70</v>
      </c>
      <c r="R70" s="1">
        <f t="shared" si="18"/>
        <v>100.10000000000001</v>
      </c>
      <c r="S70" s="5">
        <f t="shared" si="8"/>
        <v>0</v>
      </c>
      <c r="T70" s="1">
        <f t="shared" si="9"/>
        <v>210</v>
      </c>
    </row>
    <row r="71" spans="1:20" ht="12.75">
      <c r="A71" s="1">
        <f t="shared" si="10"/>
        <v>290</v>
      </c>
      <c r="B71" s="5">
        <f t="shared" si="4"/>
        <v>34.48275862068965</v>
      </c>
      <c r="C71" s="5">
        <f t="shared" si="5"/>
        <v>24.162068965517246</v>
      </c>
      <c r="D71" s="5">
        <f t="shared" si="0"/>
        <v>-109</v>
      </c>
      <c r="E71" s="5">
        <f t="shared" si="6"/>
        <v>-245.29999999999995</v>
      </c>
      <c r="F71" s="1">
        <f t="shared" si="11"/>
        <v>100</v>
      </c>
      <c r="H71" s="1">
        <f t="shared" si="12"/>
        <v>100</v>
      </c>
      <c r="I71" s="5">
        <f t="shared" si="20"/>
        <v>-31610</v>
      </c>
      <c r="J71" s="5">
        <f t="shared" si="21"/>
        <v>-71136.99999999999</v>
      </c>
      <c r="K71" s="5">
        <f t="shared" si="13"/>
        <v>68.9655172413793</v>
      </c>
      <c r="L71" s="5">
        <f t="shared" si="7"/>
        <v>31.410689655172423</v>
      </c>
      <c r="M71" s="5">
        <f t="shared" si="14"/>
        <v>0</v>
      </c>
      <c r="N71" s="5">
        <f t="shared" si="15"/>
        <v>0</v>
      </c>
      <c r="O71" s="1">
        <f t="shared" si="22"/>
        <v>100</v>
      </c>
      <c r="P71" s="5">
        <f t="shared" si="3"/>
        <v>99.99999999999999</v>
      </c>
      <c r="Q71" s="5">
        <f t="shared" si="17"/>
        <v>70</v>
      </c>
      <c r="R71" s="1">
        <f t="shared" si="18"/>
        <v>100.10000000000001</v>
      </c>
      <c r="S71" s="5">
        <f t="shared" si="8"/>
        <v>0</v>
      </c>
      <c r="T71" s="1">
        <f t="shared" si="9"/>
        <v>210</v>
      </c>
    </row>
    <row r="72" spans="1:20" ht="12.75">
      <c r="A72" s="1">
        <f t="shared" si="10"/>
        <v>300</v>
      </c>
      <c r="B72" s="5">
        <f t="shared" si="4"/>
        <v>33.33333333333333</v>
      </c>
      <c r="C72" s="5">
        <f t="shared" si="5"/>
        <v>23.35666666666667</v>
      </c>
      <c r="D72" s="5">
        <f t="shared" si="0"/>
        <v>-120</v>
      </c>
      <c r="E72" s="5">
        <f t="shared" si="6"/>
        <v>-260.99999999999994</v>
      </c>
      <c r="F72" s="1">
        <f t="shared" si="11"/>
        <v>100</v>
      </c>
      <c r="H72" s="1">
        <f t="shared" si="12"/>
        <v>100</v>
      </c>
      <c r="I72" s="5">
        <f t="shared" si="20"/>
        <v>-36000</v>
      </c>
      <c r="J72" s="5">
        <f t="shared" si="21"/>
        <v>-78299.99999999999</v>
      </c>
      <c r="K72" s="5">
        <f t="shared" si="13"/>
        <v>66.66666666666666</v>
      </c>
      <c r="L72" s="5">
        <f t="shared" si="7"/>
        <v>30.363666666666674</v>
      </c>
      <c r="M72" s="5">
        <f t="shared" si="14"/>
        <v>0</v>
      </c>
      <c r="N72" s="5">
        <f t="shared" si="15"/>
        <v>0</v>
      </c>
      <c r="O72" s="1">
        <f t="shared" si="22"/>
        <v>100</v>
      </c>
      <c r="P72" s="5">
        <f t="shared" si="3"/>
        <v>99.99999999999999</v>
      </c>
      <c r="Q72" s="5">
        <f t="shared" si="17"/>
        <v>70</v>
      </c>
      <c r="R72" s="1">
        <f t="shared" si="18"/>
        <v>100.10000000000001</v>
      </c>
      <c r="S72" s="5">
        <f t="shared" si="8"/>
        <v>0</v>
      </c>
      <c r="T72" s="1">
        <f t="shared" si="9"/>
        <v>210</v>
      </c>
    </row>
    <row r="73" spans="1:20" ht="12.75">
      <c r="A73" s="1">
        <f t="shared" si="10"/>
        <v>310</v>
      </c>
      <c r="B73" s="5">
        <f t="shared" si="4"/>
        <v>32.258064516129025</v>
      </c>
      <c r="C73" s="5">
        <f t="shared" si="5"/>
        <v>22.603225806451615</v>
      </c>
      <c r="D73" s="5">
        <f t="shared" si="0"/>
        <v>-131</v>
      </c>
      <c r="E73" s="5">
        <f t="shared" si="6"/>
        <v>-276.69999999999993</v>
      </c>
      <c r="F73" s="1">
        <f t="shared" si="11"/>
        <v>100</v>
      </c>
      <c r="H73" s="1">
        <f t="shared" si="12"/>
        <v>100</v>
      </c>
      <c r="I73" s="5">
        <f t="shared" si="20"/>
        <v>-40610</v>
      </c>
      <c r="J73" s="5">
        <f t="shared" si="21"/>
        <v>-85776.99999999999</v>
      </c>
      <c r="K73" s="5">
        <f t="shared" si="13"/>
        <v>64.51612903225805</v>
      </c>
      <c r="L73" s="5">
        <f t="shared" si="7"/>
        <v>29.384193548387103</v>
      </c>
      <c r="M73" s="5">
        <f t="shared" si="14"/>
        <v>0</v>
      </c>
      <c r="N73" s="5">
        <f t="shared" si="15"/>
        <v>0</v>
      </c>
      <c r="O73" s="1">
        <f t="shared" si="22"/>
        <v>100</v>
      </c>
      <c r="P73" s="5">
        <f t="shared" si="3"/>
        <v>99.99999999999999</v>
      </c>
      <c r="Q73" s="5">
        <f t="shared" si="17"/>
        <v>70</v>
      </c>
      <c r="R73" s="1">
        <f t="shared" si="18"/>
        <v>100.10000000000001</v>
      </c>
      <c r="S73" s="5">
        <f t="shared" si="8"/>
        <v>0</v>
      </c>
      <c r="T73" s="1">
        <f t="shared" si="9"/>
        <v>210</v>
      </c>
    </row>
    <row r="74" spans="1:20" ht="12.75">
      <c r="A74" s="1">
        <f t="shared" si="10"/>
        <v>320</v>
      </c>
      <c r="B74" s="5">
        <f t="shared" si="4"/>
        <v>31.249999999999993</v>
      </c>
      <c r="C74" s="5">
        <f t="shared" si="5"/>
        <v>21.896875</v>
      </c>
      <c r="D74" s="5">
        <f t="shared" si="0"/>
        <v>-142</v>
      </c>
      <c r="E74" s="5">
        <f t="shared" si="6"/>
        <v>-292.4</v>
      </c>
      <c r="F74" s="1">
        <f t="shared" si="11"/>
        <v>100</v>
      </c>
      <c r="H74" s="1">
        <f t="shared" si="12"/>
        <v>100</v>
      </c>
      <c r="I74" s="5">
        <f t="shared" si="20"/>
        <v>-45440</v>
      </c>
      <c r="J74" s="5">
        <f t="shared" si="21"/>
        <v>-93568</v>
      </c>
      <c r="K74" s="5">
        <f t="shared" si="13"/>
        <v>62.499999999999986</v>
      </c>
      <c r="L74" s="5">
        <f t="shared" si="7"/>
        <v>28.465937500000006</v>
      </c>
      <c r="M74" s="5">
        <f t="shared" si="14"/>
        <v>0</v>
      </c>
      <c r="N74" s="5">
        <f t="shared" si="15"/>
        <v>0</v>
      </c>
      <c r="O74" s="1">
        <f t="shared" si="22"/>
        <v>100</v>
      </c>
      <c r="P74" s="5">
        <f aca="true" t="shared" si="23" ref="P74:P105">+I$40/O74</f>
        <v>99.99999999999999</v>
      </c>
      <c r="Q74" s="5">
        <f t="shared" si="17"/>
        <v>70</v>
      </c>
      <c r="R74" s="1">
        <f t="shared" si="18"/>
        <v>100.10000000000001</v>
      </c>
      <c r="S74" s="5">
        <f t="shared" si="8"/>
        <v>0</v>
      </c>
      <c r="T74" s="1">
        <f t="shared" si="9"/>
        <v>210</v>
      </c>
    </row>
    <row r="75" spans="1:20" ht="12.75">
      <c r="A75" s="1">
        <f t="shared" si="10"/>
        <v>330</v>
      </c>
      <c r="B75" s="5">
        <f aca="true" t="shared" si="24" ref="B75:B106">+I$40/A75</f>
        <v>30.303030303030297</v>
      </c>
      <c r="C75" s="5">
        <f aca="true" t="shared" si="25" ref="C75:C106">+J$40/A75</f>
        <v>21.233333333333338</v>
      </c>
      <c r="D75" s="5">
        <f t="shared" si="0"/>
        <v>-153.00000000000006</v>
      </c>
      <c r="E75" s="5">
        <f t="shared" si="6"/>
        <v>-308.0999999999999</v>
      </c>
      <c r="F75" s="1">
        <f t="shared" si="11"/>
        <v>100</v>
      </c>
      <c r="H75" s="1">
        <f t="shared" si="12"/>
        <v>100</v>
      </c>
      <c r="I75" s="5">
        <f t="shared" si="20"/>
        <v>-50490.00000000002</v>
      </c>
      <c r="J75" s="5">
        <f t="shared" si="21"/>
        <v>-101672.99999999997</v>
      </c>
      <c r="K75" s="5">
        <f aca="true" t="shared" si="26" ref="K75:K106">+I$40*K$40/A75</f>
        <v>60.606060606060595</v>
      </c>
      <c r="L75" s="5">
        <f aca="true" t="shared" si="27" ref="L75:L106">+J$40*L$40/A75</f>
        <v>27.60333333333334</v>
      </c>
      <c r="M75" s="5">
        <f t="shared" si="14"/>
        <v>0</v>
      </c>
      <c r="N75" s="5">
        <f t="shared" si="15"/>
        <v>0</v>
      </c>
      <c r="O75" s="1">
        <f t="shared" si="22"/>
        <v>100</v>
      </c>
      <c r="P75" s="5">
        <f t="shared" si="23"/>
        <v>99.99999999999999</v>
      </c>
      <c r="Q75" s="5">
        <f t="shared" si="17"/>
        <v>70</v>
      </c>
      <c r="R75" s="1">
        <f t="shared" si="18"/>
        <v>100.10000000000001</v>
      </c>
      <c r="S75" s="5">
        <f t="shared" si="8"/>
        <v>0</v>
      </c>
      <c r="T75" s="1">
        <f t="shared" si="9"/>
        <v>210</v>
      </c>
    </row>
    <row r="76" spans="1:20" ht="12.75">
      <c r="A76" s="1">
        <f t="shared" si="10"/>
        <v>340</v>
      </c>
      <c r="B76" s="5">
        <f t="shared" si="24"/>
        <v>29.411764705882348</v>
      </c>
      <c r="C76" s="5">
        <f t="shared" si="25"/>
        <v>20.60882352941177</v>
      </c>
      <c r="D76" s="5">
        <f t="shared" si="0"/>
        <v>-164.00000000000006</v>
      </c>
      <c r="E76" s="5">
        <f t="shared" si="6"/>
        <v>-323.79999999999995</v>
      </c>
      <c r="F76" s="1">
        <f t="shared" si="11"/>
        <v>100</v>
      </c>
      <c r="H76" s="1">
        <f t="shared" si="12"/>
        <v>100</v>
      </c>
      <c r="I76" s="5">
        <f t="shared" si="20"/>
        <v>-55760.00000000002</v>
      </c>
      <c r="J76" s="5">
        <f t="shared" si="21"/>
        <v>-110091.99999999999</v>
      </c>
      <c r="K76" s="5">
        <f t="shared" si="26"/>
        <v>58.823529411764696</v>
      </c>
      <c r="L76" s="5">
        <f t="shared" si="27"/>
        <v>26.7914705882353</v>
      </c>
      <c r="M76" s="5">
        <f t="shared" si="14"/>
        <v>0</v>
      </c>
      <c r="N76" s="5">
        <f t="shared" si="15"/>
        <v>0</v>
      </c>
      <c r="O76" s="1">
        <f t="shared" si="22"/>
        <v>100</v>
      </c>
      <c r="P76" s="5">
        <f t="shared" si="23"/>
        <v>99.99999999999999</v>
      </c>
      <c r="Q76" s="5">
        <f t="shared" si="17"/>
        <v>70</v>
      </c>
      <c r="R76" s="1">
        <f t="shared" si="18"/>
        <v>100.10000000000001</v>
      </c>
      <c r="S76" s="5">
        <f t="shared" si="8"/>
        <v>0</v>
      </c>
      <c r="T76" s="1">
        <f t="shared" si="9"/>
        <v>210</v>
      </c>
    </row>
    <row r="77" spans="1:20" ht="12.75">
      <c r="A77" s="1">
        <f t="shared" si="10"/>
        <v>350</v>
      </c>
      <c r="B77" s="5">
        <f t="shared" si="24"/>
        <v>28.571428571428566</v>
      </c>
      <c r="C77" s="5">
        <f t="shared" si="25"/>
        <v>20.020000000000003</v>
      </c>
      <c r="D77" s="5">
        <f t="shared" si="0"/>
        <v>-175.00000000000006</v>
      </c>
      <c r="E77" s="5">
        <f t="shared" si="6"/>
        <v>-339.5</v>
      </c>
      <c r="F77" s="1">
        <f t="shared" si="11"/>
        <v>100</v>
      </c>
      <c r="H77" s="1">
        <f t="shared" si="12"/>
        <v>100</v>
      </c>
      <c r="I77" s="5">
        <f t="shared" si="20"/>
        <v>-61250.00000000002</v>
      </c>
      <c r="J77" s="5">
        <f t="shared" si="21"/>
        <v>-118825</v>
      </c>
      <c r="K77" s="5">
        <f t="shared" si="26"/>
        <v>57.14285714285713</v>
      </c>
      <c r="L77" s="5">
        <f t="shared" si="27"/>
        <v>26.026000000000007</v>
      </c>
      <c r="M77" s="5">
        <f t="shared" si="14"/>
        <v>0</v>
      </c>
      <c r="N77" s="5">
        <f t="shared" si="15"/>
        <v>0</v>
      </c>
      <c r="O77" s="1">
        <f t="shared" si="22"/>
        <v>100</v>
      </c>
      <c r="P77" s="5">
        <f t="shared" si="23"/>
        <v>99.99999999999999</v>
      </c>
      <c r="Q77" s="5">
        <f t="shared" si="17"/>
        <v>70</v>
      </c>
      <c r="R77" s="1">
        <f t="shared" si="18"/>
        <v>100.10000000000001</v>
      </c>
      <c r="S77" s="5">
        <f t="shared" si="8"/>
        <v>0</v>
      </c>
      <c r="T77" s="1">
        <f t="shared" si="9"/>
        <v>210</v>
      </c>
    </row>
    <row r="78" spans="1:20" ht="12.75">
      <c r="A78" s="1">
        <f t="shared" si="10"/>
        <v>360</v>
      </c>
      <c r="B78" s="5">
        <f t="shared" si="24"/>
        <v>27.77777777777777</v>
      </c>
      <c r="C78" s="5">
        <f t="shared" si="25"/>
        <v>19.463888888888892</v>
      </c>
      <c r="D78" s="5">
        <f t="shared" si="0"/>
        <v>-186.00000000000006</v>
      </c>
      <c r="E78" s="5">
        <f t="shared" si="6"/>
        <v>-355.19999999999993</v>
      </c>
      <c r="F78" s="1">
        <f t="shared" si="11"/>
        <v>100</v>
      </c>
      <c r="H78" s="1">
        <f t="shared" si="12"/>
        <v>100</v>
      </c>
      <c r="I78" s="5">
        <f t="shared" si="20"/>
        <v>-66960.00000000001</v>
      </c>
      <c r="J78" s="5">
        <f t="shared" si="21"/>
        <v>-127871.99999999997</v>
      </c>
      <c r="K78" s="5">
        <f t="shared" si="26"/>
        <v>55.55555555555554</v>
      </c>
      <c r="L78" s="5">
        <f t="shared" si="27"/>
        <v>25.303055555555563</v>
      </c>
      <c r="M78" s="5">
        <f t="shared" si="14"/>
        <v>0</v>
      </c>
      <c r="N78" s="5">
        <f t="shared" si="15"/>
        <v>0</v>
      </c>
      <c r="O78" s="1">
        <f t="shared" si="22"/>
        <v>100</v>
      </c>
      <c r="P78" s="5">
        <f t="shared" si="23"/>
        <v>99.99999999999999</v>
      </c>
      <c r="Q78" s="5">
        <f t="shared" si="17"/>
        <v>70</v>
      </c>
      <c r="R78" s="1">
        <f t="shared" si="18"/>
        <v>100.10000000000001</v>
      </c>
      <c r="S78" s="5">
        <f t="shared" si="8"/>
        <v>0</v>
      </c>
      <c r="T78" s="1">
        <f t="shared" si="9"/>
        <v>210</v>
      </c>
    </row>
    <row r="79" spans="1:20" ht="12.75">
      <c r="A79" s="1">
        <f t="shared" si="10"/>
        <v>370</v>
      </c>
      <c r="B79" s="5">
        <f t="shared" si="24"/>
        <v>27.02702702702702</v>
      </c>
      <c r="C79" s="5">
        <f t="shared" si="25"/>
        <v>18.93783783783784</v>
      </c>
      <c r="D79" s="5">
        <f t="shared" si="0"/>
        <v>-197.00000000000006</v>
      </c>
      <c r="E79" s="5">
        <f t="shared" si="6"/>
        <v>-370.9</v>
      </c>
      <c r="F79" s="1">
        <f t="shared" si="11"/>
        <v>100</v>
      </c>
      <c r="H79" s="1">
        <f t="shared" si="12"/>
        <v>100</v>
      </c>
      <c r="I79" s="5">
        <f t="shared" si="20"/>
        <v>-72890.00000000001</v>
      </c>
      <c r="J79" s="5">
        <f t="shared" si="21"/>
        <v>-137233</v>
      </c>
      <c r="K79" s="5">
        <f t="shared" si="26"/>
        <v>54.05405405405404</v>
      </c>
      <c r="L79" s="5">
        <f t="shared" si="27"/>
        <v>24.619189189189196</v>
      </c>
      <c r="M79" s="5">
        <f t="shared" si="14"/>
        <v>0</v>
      </c>
      <c r="N79" s="5">
        <f t="shared" si="15"/>
        <v>0</v>
      </c>
      <c r="O79" s="1">
        <f t="shared" si="22"/>
        <v>100</v>
      </c>
      <c r="P79" s="5">
        <f t="shared" si="23"/>
        <v>99.99999999999999</v>
      </c>
      <c r="Q79" s="5">
        <f t="shared" si="17"/>
        <v>70</v>
      </c>
      <c r="R79" s="1">
        <f t="shared" si="18"/>
        <v>100.10000000000001</v>
      </c>
      <c r="S79" s="5">
        <f t="shared" si="8"/>
        <v>0</v>
      </c>
      <c r="T79" s="1">
        <f t="shared" si="9"/>
        <v>210</v>
      </c>
    </row>
    <row r="80" spans="1:20" ht="12.75">
      <c r="A80" s="1">
        <f t="shared" si="10"/>
        <v>380</v>
      </c>
      <c r="B80" s="5">
        <f t="shared" si="24"/>
        <v>26.315789473684205</v>
      </c>
      <c r="C80" s="5">
        <f t="shared" si="25"/>
        <v>18.43947368421053</v>
      </c>
      <c r="D80" s="5">
        <f t="shared" si="0"/>
        <v>-208.00000000000006</v>
      </c>
      <c r="E80" s="5">
        <f t="shared" si="6"/>
        <v>-386.5999999999999</v>
      </c>
      <c r="F80" s="1">
        <f t="shared" si="11"/>
        <v>100</v>
      </c>
      <c r="H80" s="1">
        <f t="shared" si="12"/>
        <v>100</v>
      </c>
      <c r="I80" s="5">
        <f t="shared" si="20"/>
        <v>-79040.00000000001</v>
      </c>
      <c r="J80" s="5">
        <f t="shared" si="21"/>
        <v>-146907.99999999997</v>
      </c>
      <c r="K80" s="5">
        <f t="shared" si="26"/>
        <v>52.63157894736841</v>
      </c>
      <c r="L80" s="5">
        <f t="shared" si="27"/>
        <v>23.97131578947369</v>
      </c>
      <c r="M80" s="5">
        <f t="shared" si="14"/>
        <v>0</v>
      </c>
      <c r="N80" s="5">
        <f t="shared" si="15"/>
        <v>0</v>
      </c>
      <c r="O80" s="1">
        <f t="shared" si="22"/>
        <v>100</v>
      </c>
      <c r="P80" s="5">
        <f t="shared" si="23"/>
        <v>99.99999999999999</v>
      </c>
      <c r="Q80" s="5">
        <f t="shared" si="17"/>
        <v>70</v>
      </c>
      <c r="R80" s="1">
        <f t="shared" si="18"/>
        <v>100.10000000000001</v>
      </c>
      <c r="S80" s="5">
        <f t="shared" si="8"/>
        <v>0</v>
      </c>
      <c r="T80" s="1">
        <f t="shared" si="9"/>
        <v>210</v>
      </c>
    </row>
    <row r="81" spans="1:20" ht="12.75">
      <c r="A81" s="1">
        <f t="shared" si="10"/>
        <v>390</v>
      </c>
      <c r="B81" s="5">
        <f t="shared" si="24"/>
        <v>25.641025641025635</v>
      </c>
      <c r="C81" s="5">
        <f t="shared" si="25"/>
        <v>17.96666666666667</v>
      </c>
      <c r="D81" s="5">
        <f t="shared" si="0"/>
        <v>-219.00000000000006</v>
      </c>
      <c r="E81" s="5">
        <f t="shared" si="6"/>
        <v>-402.29999999999995</v>
      </c>
      <c r="F81" s="1">
        <f t="shared" si="11"/>
        <v>100</v>
      </c>
      <c r="H81" s="1">
        <f t="shared" si="12"/>
        <v>100</v>
      </c>
      <c r="I81" s="5">
        <f t="shared" si="20"/>
        <v>-85410.00000000003</v>
      </c>
      <c r="J81" s="5">
        <f t="shared" si="21"/>
        <v>-156896.99999999997</v>
      </c>
      <c r="K81" s="5">
        <f t="shared" si="26"/>
        <v>51.28205128205127</v>
      </c>
      <c r="L81" s="5">
        <f t="shared" si="27"/>
        <v>23.356666666666673</v>
      </c>
      <c r="M81" s="5">
        <f t="shared" si="14"/>
        <v>0</v>
      </c>
      <c r="N81" s="5">
        <f t="shared" si="15"/>
        <v>0</v>
      </c>
      <c r="O81" s="1">
        <f t="shared" si="22"/>
        <v>100</v>
      </c>
      <c r="P81" s="5">
        <f t="shared" si="23"/>
        <v>99.99999999999999</v>
      </c>
      <c r="Q81" s="5">
        <f t="shared" si="17"/>
        <v>70</v>
      </c>
      <c r="R81" s="1">
        <f t="shared" si="18"/>
        <v>100.10000000000001</v>
      </c>
      <c r="S81" s="5">
        <f t="shared" si="8"/>
        <v>0</v>
      </c>
      <c r="T81" s="1">
        <f t="shared" si="9"/>
        <v>210</v>
      </c>
    </row>
    <row r="82" spans="1:20" ht="12.75">
      <c r="A82" s="1">
        <f t="shared" si="10"/>
        <v>400</v>
      </c>
      <c r="B82" s="5">
        <f t="shared" si="24"/>
        <v>24.999999999999996</v>
      </c>
      <c r="C82" s="5">
        <f t="shared" si="25"/>
        <v>17.517500000000002</v>
      </c>
      <c r="D82" s="5">
        <f t="shared" si="0"/>
        <v>-230.00000000000006</v>
      </c>
      <c r="E82" s="5">
        <f t="shared" si="6"/>
        <v>-417.9999999999999</v>
      </c>
      <c r="F82" s="1">
        <f t="shared" si="11"/>
        <v>100</v>
      </c>
      <c r="H82" s="1">
        <f t="shared" si="12"/>
        <v>100</v>
      </c>
      <c r="I82" s="5">
        <f t="shared" si="20"/>
        <v>-92000.00000000003</v>
      </c>
      <c r="J82" s="5">
        <f t="shared" si="21"/>
        <v>-167199.99999999994</v>
      </c>
      <c r="K82" s="5">
        <f t="shared" si="26"/>
        <v>49.99999999999999</v>
      </c>
      <c r="L82" s="5">
        <f t="shared" si="27"/>
        <v>22.772750000000006</v>
      </c>
      <c r="M82" s="5">
        <f t="shared" si="14"/>
        <v>0</v>
      </c>
      <c r="N82" s="5">
        <f t="shared" si="15"/>
        <v>0</v>
      </c>
      <c r="O82" s="1">
        <f t="shared" si="22"/>
        <v>100</v>
      </c>
      <c r="P82" s="5">
        <f t="shared" si="23"/>
        <v>99.99999999999999</v>
      </c>
      <c r="Q82" s="5">
        <f t="shared" si="17"/>
        <v>70</v>
      </c>
      <c r="R82" s="1">
        <f t="shared" si="18"/>
        <v>100.10000000000001</v>
      </c>
      <c r="S82" s="5">
        <f t="shared" si="8"/>
        <v>0</v>
      </c>
      <c r="T82" s="1">
        <f t="shared" si="9"/>
        <v>210</v>
      </c>
    </row>
    <row r="83" spans="1:20" ht="12.75">
      <c r="A83" s="1">
        <f t="shared" si="10"/>
        <v>410</v>
      </c>
      <c r="B83" s="5">
        <f t="shared" si="24"/>
        <v>24.39024390243902</v>
      </c>
      <c r="C83" s="5">
        <f t="shared" si="25"/>
        <v>17.090243902439028</v>
      </c>
      <c r="D83" s="5">
        <f t="shared" si="0"/>
        <v>-241.00000000000006</v>
      </c>
      <c r="E83" s="5">
        <f t="shared" si="6"/>
        <v>-433.69999999999993</v>
      </c>
      <c r="F83" s="1">
        <f t="shared" si="11"/>
        <v>100</v>
      </c>
      <c r="H83" s="1">
        <f t="shared" si="12"/>
        <v>100</v>
      </c>
      <c r="I83" s="5">
        <f t="shared" si="20"/>
        <v>-98810.00000000003</v>
      </c>
      <c r="J83" s="5">
        <f t="shared" si="21"/>
        <v>-177816.99999999997</v>
      </c>
      <c r="K83" s="5">
        <f t="shared" si="26"/>
        <v>48.78048780487804</v>
      </c>
      <c r="L83" s="5">
        <f t="shared" si="27"/>
        <v>22.217317073170737</v>
      </c>
      <c r="M83" s="5">
        <f t="shared" si="14"/>
        <v>0</v>
      </c>
      <c r="N83" s="5">
        <f t="shared" si="15"/>
        <v>0</v>
      </c>
      <c r="O83" s="1">
        <f t="shared" si="22"/>
        <v>100</v>
      </c>
      <c r="P83" s="5">
        <f t="shared" si="23"/>
        <v>99.99999999999999</v>
      </c>
      <c r="Q83" s="5">
        <f t="shared" si="17"/>
        <v>70</v>
      </c>
      <c r="R83" s="1">
        <f t="shared" si="18"/>
        <v>100.10000000000001</v>
      </c>
      <c r="S83" s="5">
        <f t="shared" si="8"/>
        <v>0</v>
      </c>
      <c r="T83" s="1">
        <f t="shared" si="9"/>
        <v>210</v>
      </c>
    </row>
    <row r="84" spans="1:20" ht="12.75">
      <c r="A84" s="1">
        <f t="shared" si="10"/>
        <v>420</v>
      </c>
      <c r="B84" s="5">
        <f t="shared" si="24"/>
        <v>23.809523809523807</v>
      </c>
      <c r="C84" s="5">
        <f t="shared" si="25"/>
        <v>16.683333333333337</v>
      </c>
      <c r="D84" s="5">
        <f t="shared" si="0"/>
        <v>-252.00000000000006</v>
      </c>
      <c r="E84" s="5">
        <f t="shared" si="6"/>
        <v>-449.4</v>
      </c>
      <c r="F84" s="1">
        <f t="shared" si="11"/>
        <v>100</v>
      </c>
      <c r="H84" s="1">
        <f t="shared" si="12"/>
        <v>100</v>
      </c>
      <c r="I84" s="5">
        <f t="shared" si="20"/>
        <v>-105840.00000000003</v>
      </c>
      <c r="J84" s="5">
        <f t="shared" si="21"/>
        <v>-188748</v>
      </c>
      <c r="K84" s="5">
        <f t="shared" si="26"/>
        <v>47.61904761904761</v>
      </c>
      <c r="L84" s="5">
        <f t="shared" si="27"/>
        <v>21.68833333333334</v>
      </c>
      <c r="M84" s="5">
        <f t="shared" si="14"/>
        <v>0</v>
      </c>
      <c r="N84" s="5">
        <f t="shared" si="15"/>
        <v>0</v>
      </c>
      <c r="O84" s="1">
        <f t="shared" si="22"/>
        <v>100</v>
      </c>
      <c r="P84" s="5">
        <f t="shared" si="23"/>
        <v>99.99999999999999</v>
      </c>
      <c r="Q84" s="5">
        <f t="shared" si="17"/>
        <v>70</v>
      </c>
      <c r="R84" s="1">
        <f t="shared" si="18"/>
        <v>100.10000000000001</v>
      </c>
      <c r="S84" s="5">
        <f t="shared" si="8"/>
        <v>0</v>
      </c>
      <c r="T84" s="1">
        <f t="shared" si="9"/>
        <v>210</v>
      </c>
    </row>
    <row r="85" spans="1:20" ht="12.75">
      <c r="A85" s="1">
        <f t="shared" si="10"/>
        <v>430</v>
      </c>
      <c r="B85" s="5">
        <f t="shared" si="24"/>
        <v>23.255813953488367</v>
      </c>
      <c r="C85" s="5">
        <f t="shared" si="25"/>
        <v>16.295348837209303</v>
      </c>
      <c r="D85" s="5">
        <f t="shared" si="0"/>
        <v>-263.00000000000006</v>
      </c>
      <c r="E85" s="5">
        <f t="shared" si="6"/>
        <v>-465.0999999999999</v>
      </c>
      <c r="F85" s="1">
        <f t="shared" si="11"/>
        <v>100</v>
      </c>
      <c r="H85" s="1">
        <f t="shared" si="12"/>
        <v>100</v>
      </c>
      <c r="I85" s="5">
        <f t="shared" si="20"/>
        <v>-113090.00000000003</v>
      </c>
      <c r="J85" s="5">
        <f t="shared" si="21"/>
        <v>-199992.99999999997</v>
      </c>
      <c r="K85" s="5">
        <f t="shared" si="26"/>
        <v>46.511627906976734</v>
      </c>
      <c r="L85" s="5">
        <f t="shared" si="27"/>
        <v>21.183953488372097</v>
      </c>
      <c r="M85" s="5">
        <f t="shared" si="14"/>
        <v>0</v>
      </c>
      <c r="N85" s="5">
        <f t="shared" si="15"/>
        <v>0</v>
      </c>
      <c r="O85" s="1">
        <f t="shared" si="22"/>
        <v>100</v>
      </c>
      <c r="P85" s="5">
        <f t="shared" si="23"/>
        <v>99.99999999999999</v>
      </c>
      <c r="Q85" s="5">
        <f t="shared" si="17"/>
        <v>70</v>
      </c>
      <c r="R85" s="1">
        <f t="shared" si="18"/>
        <v>100.10000000000001</v>
      </c>
      <c r="S85" s="5">
        <f t="shared" si="8"/>
        <v>0</v>
      </c>
      <c r="T85" s="1">
        <f t="shared" si="9"/>
        <v>210</v>
      </c>
    </row>
    <row r="86" spans="1:20" ht="12.75">
      <c r="A86" s="1">
        <f t="shared" si="10"/>
        <v>440</v>
      </c>
      <c r="B86" s="5">
        <f t="shared" si="24"/>
        <v>22.727272727272723</v>
      </c>
      <c r="C86" s="5">
        <f t="shared" si="25"/>
        <v>15.925000000000002</v>
      </c>
      <c r="D86" s="5">
        <f t="shared" si="0"/>
        <v>-274.00000000000006</v>
      </c>
      <c r="E86" s="5">
        <f t="shared" si="6"/>
        <v>-480.79999999999995</v>
      </c>
      <c r="F86" s="1">
        <f t="shared" si="11"/>
        <v>100</v>
      </c>
      <c r="H86" s="1">
        <f t="shared" si="12"/>
        <v>100</v>
      </c>
      <c r="I86" s="5">
        <f t="shared" si="20"/>
        <v>-120560.00000000003</v>
      </c>
      <c r="J86" s="5">
        <f t="shared" si="21"/>
        <v>-211551.99999999997</v>
      </c>
      <c r="K86" s="5">
        <f t="shared" si="26"/>
        <v>45.454545454545446</v>
      </c>
      <c r="L86" s="5">
        <f t="shared" si="27"/>
        <v>20.702500000000004</v>
      </c>
      <c r="M86" s="5">
        <f t="shared" si="14"/>
        <v>0</v>
      </c>
      <c r="N86" s="5">
        <f t="shared" si="15"/>
        <v>0</v>
      </c>
      <c r="O86" s="1">
        <f t="shared" si="22"/>
        <v>100</v>
      </c>
      <c r="P86" s="5">
        <f t="shared" si="23"/>
        <v>99.99999999999999</v>
      </c>
      <c r="Q86" s="5">
        <f t="shared" si="17"/>
        <v>70</v>
      </c>
      <c r="R86" s="1">
        <f t="shared" si="18"/>
        <v>100.10000000000001</v>
      </c>
      <c r="S86" s="5">
        <f t="shared" si="8"/>
        <v>0</v>
      </c>
      <c r="T86" s="1">
        <f t="shared" si="9"/>
        <v>210</v>
      </c>
    </row>
    <row r="87" spans="1:20" ht="12.75">
      <c r="A87" s="1">
        <f t="shared" si="10"/>
        <v>450</v>
      </c>
      <c r="B87" s="5">
        <f t="shared" si="24"/>
        <v>22.222222222222218</v>
      </c>
      <c r="C87" s="5">
        <f t="shared" si="25"/>
        <v>15.571111111111113</v>
      </c>
      <c r="D87" s="5">
        <f t="shared" si="0"/>
        <v>-285.00000000000006</v>
      </c>
      <c r="E87" s="5">
        <f t="shared" si="6"/>
        <v>-496.4999999999999</v>
      </c>
      <c r="F87" s="1">
        <f t="shared" si="11"/>
        <v>100</v>
      </c>
      <c r="H87" s="1">
        <f t="shared" si="12"/>
        <v>100</v>
      </c>
      <c r="I87" s="5">
        <f t="shared" si="20"/>
        <v>-128250.00000000003</v>
      </c>
      <c r="J87" s="5">
        <f t="shared" si="21"/>
        <v>-223424.99999999994</v>
      </c>
      <c r="K87" s="5">
        <f t="shared" si="26"/>
        <v>44.444444444444436</v>
      </c>
      <c r="L87" s="5">
        <f t="shared" si="27"/>
        <v>20.24244444444445</v>
      </c>
      <c r="M87" s="5">
        <f t="shared" si="14"/>
        <v>0</v>
      </c>
      <c r="N87" s="5">
        <f t="shared" si="15"/>
        <v>0</v>
      </c>
      <c r="O87" s="1">
        <f t="shared" si="22"/>
        <v>100</v>
      </c>
      <c r="P87" s="5">
        <f t="shared" si="23"/>
        <v>99.99999999999999</v>
      </c>
      <c r="Q87" s="5">
        <f t="shared" si="17"/>
        <v>70</v>
      </c>
      <c r="R87" s="1">
        <f t="shared" si="18"/>
        <v>100.10000000000001</v>
      </c>
      <c r="S87" s="5">
        <f t="shared" si="8"/>
        <v>0</v>
      </c>
      <c r="T87" s="1">
        <f t="shared" si="9"/>
        <v>210</v>
      </c>
    </row>
    <row r="88" spans="1:20" ht="12.75">
      <c r="A88" s="1">
        <f t="shared" si="10"/>
        <v>460</v>
      </c>
      <c r="B88" s="5">
        <f t="shared" si="24"/>
        <v>21.739130434782606</v>
      </c>
      <c r="C88" s="5">
        <f t="shared" si="25"/>
        <v>15.232608695652177</v>
      </c>
      <c r="D88" s="5">
        <f t="shared" si="0"/>
        <v>-296.00000000000006</v>
      </c>
      <c r="E88" s="5">
        <f t="shared" si="6"/>
        <v>-512.1999999999999</v>
      </c>
      <c r="F88" s="1">
        <f t="shared" si="11"/>
        <v>100</v>
      </c>
      <c r="H88" s="1">
        <f t="shared" si="12"/>
        <v>100</v>
      </c>
      <c r="I88" s="5">
        <f t="shared" si="20"/>
        <v>-136160.00000000003</v>
      </c>
      <c r="J88" s="5">
        <f t="shared" si="21"/>
        <v>-235611.99999999997</v>
      </c>
      <c r="K88" s="5">
        <f t="shared" si="26"/>
        <v>43.47826086956521</v>
      </c>
      <c r="L88" s="5">
        <f t="shared" si="27"/>
        <v>19.802391304347832</v>
      </c>
      <c r="M88" s="5">
        <f t="shared" si="14"/>
        <v>0</v>
      </c>
      <c r="N88" s="5">
        <f t="shared" si="15"/>
        <v>0</v>
      </c>
      <c r="O88" s="1">
        <f t="shared" si="22"/>
        <v>100</v>
      </c>
      <c r="P88" s="5">
        <f t="shared" si="23"/>
        <v>99.99999999999999</v>
      </c>
      <c r="Q88" s="5">
        <f t="shared" si="17"/>
        <v>70</v>
      </c>
      <c r="R88" s="1">
        <f t="shared" si="18"/>
        <v>100.10000000000001</v>
      </c>
      <c r="S88" s="5">
        <f t="shared" si="8"/>
        <v>0</v>
      </c>
      <c r="T88" s="1">
        <f t="shared" si="9"/>
        <v>210</v>
      </c>
    </row>
    <row r="89" spans="1:20" ht="12.75">
      <c r="A89" s="1">
        <f t="shared" si="10"/>
        <v>470</v>
      </c>
      <c r="B89" s="5">
        <f t="shared" si="24"/>
        <v>21.276595744680847</v>
      </c>
      <c r="C89" s="5">
        <f t="shared" si="25"/>
        <v>14.908510638297875</v>
      </c>
      <c r="D89" s="5">
        <f t="shared" si="0"/>
        <v>-307</v>
      </c>
      <c r="E89" s="5">
        <f t="shared" si="6"/>
        <v>-527.9</v>
      </c>
      <c r="F89" s="1">
        <f t="shared" si="11"/>
        <v>100</v>
      </c>
      <c r="H89" s="1">
        <f t="shared" si="12"/>
        <v>100</v>
      </c>
      <c r="I89" s="5">
        <f t="shared" si="20"/>
        <v>-144290</v>
      </c>
      <c r="J89" s="5">
        <f t="shared" si="21"/>
        <v>-248113</v>
      </c>
      <c r="K89" s="5">
        <f t="shared" si="26"/>
        <v>42.553191489361694</v>
      </c>
      <c r="L89" s="5">
        <f t="shared" si="27"/>
        <v>19.381063829787237</v>
      </c>
      <c r="M89" s="5">
        <f t="shared" si="14"/>
        <v>0</v>
      </c>
      <c r="N89" s="5">
        <f t="shared" si="15"/>
        <v>0</v>
      </c>
      <c r="O89" s="1">
        <f t="shared" si="22"/>
        <v>100</v>
      </c>
      <c r="P89" s="5">
        <f t="shared" si="23"/>
        <v>99.99999999999999</v>
      </c>
      <c r="Q89" s="5">
        <f t="shared" si="17"/>
        <v>70</v>
      </c>
      <c r="R89" s="1">
        <f t="shared" si="18"/>
        <v>100.10000000000001</v>
      </c>
      <c r="S89" s="5">
        <f t="shared" si="8"/>
        <v>0</v>
      </c>
      <c r="T89" s="1">
        <f t="shared" si="9"/>
        <v>210</v>
      </c>
    </row>
    <row r="90" spans="1:20" ht="12.75">
      <c r="A90" s="1">
        <f t="shared" si="10"/>
        <v>480</v>
      </c>
      <c r="B90" s="5">
        <f t="shared" si="24"/>
        <v>20.83333333333333</v>
      </c>
      <c r="C90" s="5">
        <f t="shared" si="25"/>
        <v>14.597916666666668</v>
      </c>
      <c r="D90" s="5">
        <f t="shared" si="0"/>
        <v>-318</v>
      </c>
      <c r="E90" s="5">
        <f t="shared" si="6"/>
        <v>-543.5999999999999</v>
      </c>
      <c r="F90" s="1">
        <f t="shared" si="11"/>
        <v>100</v>
      </c>
      <c r="H90" s="1">
        <f t="shared" si="12"/>
        <v>100</v>
      </c>
      <c r="I90" s="5">
        <f t="shared" si="20"/>
        <v>-152640</v>
      </c>
      <c r="J90" s="5">
        <f t="shared" si="21"/>
        <v>-260927.99999999994</v>
      </c>
      <c r="K90" s="5">
        <f t="shared" si="26"/>
        <v>41.66666666666666</v>
      </c>
      <c r="L90" s="5">
        <f t="shared" si="27"/>
        <v>18.97729166666667</v>
      </c>
      <c r="M90" s="5">
        <f t="shared" si="14"/>
        <v>0</v>
      </c>
      <c r="N90" s="5">
        <f t="shared" si="15"/>
        <v>0</v>
      </c>
      <c r="O90" s="1">
        <f t="shared" si="22"/>
        <v>100</v>
      </c>
      <c r="P90" s="5">
        <f t="shared" si="23"/>
        <v>99.99999999999999</v>
      </c>
      <c r="Q90" s="5">
        <f t="shared" si="17"/>
        <v>70</v>
      </c>
      <c r="R90" s="1">
        <f t="shared" si="18"/>
        <v>100.10000000000001</v>
      </c>
      <c r="S90" s="5">
        <f t="shared" si="8"/>
        <v>0</v>
      </c>
      <c r="T90" s="1">
        <f t="shared" si="9"/>
        <v>210</v>
      </c>
    </row>
    <row r="91" spans="1:20" ht="12.75">
      <c r="A91" s="1">
        <f t="shared" si="10"/>
        <v>490</v>
      </c>
      <c r="B91" s="5">
        <f t="shared" si="24"/>
        <v>20.40816326530612</v>
      </c>
      <c r="C91" s="5">
        <f t="shared" si="25"/>
        <v>14.300000000000002</v>
      </c>
      <c r="D91" s="5">
        <f t="shared" si="0"/>
        <v>-329</v>
      </c>
      <c r="E91" s="5">
        <f t="shared" si="6"/>
        <v>-559.3</v>
      </c>
      <c r="F91" s="1">
        <f t="shared" si="11"/>
        <v>100</v>
      </c>
      <c r="H91" s="1">
        <f t="shared" si="12"/>
        <v>100</v>
      </c>
      <c r="I91" s="5">
        <f t="shared" si="20"/>
        <v>-161210</v>
      </c>
      <c r="J91" s="5">
        <f t="shared" si="21"/>
        <v>-274057</v>
      </c>
      <c r="K91" s="5">
        <f t="shared" si="26"/>
        <v>40.81632653061224</v>
      </c>
      <c r="L91" s="5">
        <f t="shared" si="27"/>
        <v>18.590000000000003</v>
      </c>
      <c r="M91" s="5">
        <f t="shared" si="14"/>
        <v>0</v>
      </c>
      <c r="N91" s="5">
        <f t="shared" si="15"/>
        <v>0</v>
      </c>
      <c r="O91" s="1">
        <f t="shared" si="22"/>
        <v>100</v>
      </c>
      <c r="P91" s="5">
        <f t="shared" si="23"/>
        <v>99.99999999999999</v>
      </c>
      <c r="Q91" s="5">
        <f t="shared" si="17"/>
        <v>70</v>
      </c>
      <c r="R91" s="1">
        <f t="shared" si="18"/>
        <v>100.10000000000001</v>
      </c>
      <c r="S91" s="5">
        <f t="shared" si="8"/>
        <v>0</v>
      </c>
      <c r="T91" s="1">
        <f t="shared" si="9"/>
        <v>210</v>
      </c>
    </row>
    <row r="92" spans="1:20" ht="12.75">
      <c r="A92" s="1">
        <f t="shared" si="10"/>
        <v>500</v>
      </c>
      <c r="B92" s="5">
        <f t="shared" si="24"/>
        <v>19.999999999999996</v>
      </c>
      <c r="C92" s="5">
        <f t="shared" si="25"/>
        <v>14.014000000000001</v>
      </c>
      <c r="D92" s="5">
        <f t="shared" si="0"/>
        <v>-340</v>
      </c>
      <c r="E92" s="5">
        <f t="shared" si="6"/>
        <v>-574.9999999999999</v>
      </c>
      <c r="F92" s="1">
        <f t="shared" si="11"/>
        <v>100</v>
      </c>
      <c r="H92" s="1">
        <f t="shared" si="12"/>
        <v>100</v>
      </c>
      <c r="I92" s="5">
        <f t="shared" si="20"/>
        <v>-170000</v>
      </c>
      <c r="J92" s="5">
        <f t="shared" si="21"/>
        <v>-287499.99999999994</v>
      </c>
      <c r="K92" s="5">
        <f t="shared" si="26"/>
        <v>39.99999999999999</v>
      </c>
      <c r="L92" s="5">
        <f t="shared" si="27"/>
        <v>18.218200000000003</v>
      </c>
      <c r="M92" s="5">
        <f t="shared" si="14"/>
        <v>0</v>
      </c>
      <c r="N92" s="5">
        <f t="shared" si="15"/>
        <v>0</v>
      </c>
      <c r="O92" s="1">
        <f t="shared" si="22"/>
        <v>100</v>
      </c>
      <c r="P92" s="5">
        <f t="shared" si="23"/>
        <v>99.99999999999999</v>
      </c>
      <c r="Q92" s="5">
        <f t="shared" si="17"/>
        <v>70</v>
      </c>
      <c r="R92" s="1">
        <f t="shared" si="18"/>
        <v>100.10000000000001</v>
      </c>
      <c r="S92" s="5">
        <f t="shared" si="8"/>
        <v>0</v>
      </c>
      <c r="T92" s="1">
        <f t="shared" si="9"/>
        <v>210</v>
      </c>
    </row>
    <row r="93" spans="1:20" ht="12.75">
      <c r="A93" s="1">
        <f t="shared" si="10"/>
        <v>510</v>
      </c>
      <c r="B93" s="5">
        <f t="shared" si="24"/>
        <v>19.6078431372549</v>
      </c>
      <c r="C93" s="5">
        <f t="shared" si="25"/>
        <v>13.73921568627451</v>
      </c>
      <c r="D93" s="5">
        <f t="shared" si="0"/>
        <v>-351</v>
      </c>
      <c r="E93" s="5">
        <f t="shared" si="6"/>
        <v>-590.6999999999999</v>
      </c>
      <c r="F93" s="1">
        <f t="shared" si="11"/>
        <v>100</v>
      </c>
      <c r="H93" s="1">
        <f t="shared" si="12"/>
        <v>100</v>
      </c>
      <c r="I93" s="5">
        <f t="shared" si="20"/>
        <v>-179010</v>
      </c>
      <c r="J93" s="5">
        <f t="shared" si="21"/>
        <v>-301256.99999999994</v>
      </c>
      <c r="K93" s="5">
        <f t="shared" si="26"/>
        <v>39.2156862745098</v>
      </c>
      <c r="L93" s="5">
        <f t="shared" si="27"/>
        <v>17.86098039215687</v>
      </c>
      <c r="M93" s="5">
        <f t="shared" si="14"/>
        <v>0</v>
      </c>
      <c r="N93" s="5">
        <f t="shared" si="15"/>
        <v>0</v>
      </c>
      <c r="O93" s="1">
        <f t="shared" si="22"/>
        <v>100</v>
      </c>
      <c r="P93" s="5">
        <f t="shared" si="23"/>
        <v>99.99999999999999</v>
      </c>
      <c r="Q93" s="5">
        <f t="shared" si="17"/>
        <v>70</v>
      </c>
      <c r="R93" s="1">
        <f t="shared" si="18"/>
        <v>100.10000000000001</v>
      </c>
      <c r="S93" s="5">
        <f t="shared" si="8"/>
        <v>0</v>
      </c>
      <c r="T93" s="1">
        <f t="shared" si="9"/>
        <v>210</v>
      </c>
    </row>
    <row r="94" spans="1:20" ht="12.75">
      <c r="A94" s="1">
        <f t="shared" si="10"/>
        <v>520</v>
      </c>
      <c r="B94" s="5">
        <f t="shared" si="24"/>
        <v>19.230769230769226</v>
      </c>
      <c r="C94" s="5">
        <f t="shared" si="25"/>
        <v>13.475000000000001</v>
      </c>
      <c r="D94" s="5">
        <f t="shared" si="0"/>
        <v>-362</v>
      </c>
      <c r="E94" s="5">
        <f t="shared" si="6"/>
        <v>-606.3999999999999</v>
      </c>
      <c r="F94" s="1">
        <f t="shared" si="11"/>
        <v>100</v>
      </c>
      <c r="H94" s="1">
        <f t="shared" si="12"/>
        <v>100</v>
      </c>
      <c r="I94" s="5">
        <f t="shared" si="20"/>
        <v>-188240</v>
      </c>
      <c r="J94" s="5">
        <f t="shared" si="21"/>
        <v>-315327.99999999994</v>
      </c>
      <c r="K94" s="5">
        <f t="shared" si="26"/>
        <v>38.46153846153845</v>
      </c>
      <c r="L94" s="5">
        <f t="shared" si="27"/>
        <v>17.517500000000005</v>
      </c>
      <c r="M94" s="5">
        <f t="shared" si="14"/>
        <v>0</v>
      </c>
      <c r="N94" s="5">
        <f t="shared" si="15"/>
        <v>0</v>
      </c>
      <c r="O94" s="1">
        <f t="shared" si="22"/>
        <v>100</v>
      </c>
      <c r="P94" s="5">
        <f t="shared" si="23"/>
        <v>99.99999999999999</v>
      </c>
      <c r="Q94" s="5">
        <f t="shared" si="17"/>
        <v>70</v>
      </c>
      <c r="R94" s="1">
        <f t="shared" si="18"/>
        <v>100.10000000000001</v>
      </c>
      <c r="S94" s="5">
        <f t="shared" si="8"/>
        <v>0</v>
      </c>
      <c r="T94" s="1">
        <f t="shared" si="9"/>
        <v>210</v>
      </c>
    </row>
    <row r="95" spans="1:20" ht="12.75">
      <c r="A95" s="1">
        <f t="shared" si="10"/>
        <v>530</v>
      </c>
      <c r="B95" s="5">
        <f t="shared" si="24"/>
        <v>18.867924528301884</v>
      </c>
      <c r="C95" s="5">
        <f t="shared" si="25"/>
        <v>13.220754716981133</v>
      </c>
      <c r="D95" s="5">
        <f t="shared" si="0"/>
        <v>-373</v>
      </c>
      <c r="E95" s="5">
        <f t="shared" si="6"/>
        <v>-622.0999999999999</v>
      </c>
      <c r="F95" s="1">
        <f t="shared" si="11"/>
        <v>100</v>
      </c>
      <c r="H95" s="1">
        <f t="shared" si="12"/>
        <v>100</v>
      </c>
      <c r="I95" s="5">
        <f t="shared" si="20"/>
        <v>-197690</v>
      </c>
      <c r="J95" s="5">
        <f t="shared" si="21"/>
        <v>-329712.99999999994</v>
      </c>
      <c r="K95" s="5">
        <f t="shared" si="26"/>
        <v>37.73584905660377</v>
      </c>
      <c r="L95" s="5">
        <f t="shared" si="27"/>
        <v>17.186981132075477</v>
      </c>
      <c r="M95" s="5">
        <f t="shared" si="14"/>
        <v>0</v>
      </c>
      <c r="N95" s="5">
        <f t="shared" si="15"/>
        <v>0</v>
      </c>
      <c r="O95" s="1">
        <f t="shared" si="22"/>
        <v>100</v>
      </c>
      <c r="P95" s="5">
        <f t="shared" si="23"/>
        <v>99.99999999999999</v>
      </c>
      <c r="Q95" s="5">
        <f t="shared" si="17"/>
        <v>70</v>
      </c>
      <c r="R95" s="1">
        <f t="shared" si="18"/>
        <v>100.10000000000001</v>
      </c>
      <c r="S95" s="5">
        <f t="shared" si="8"/>
        <v>0</v>
      </c>
      <c r="T95" s="1">
        <f t="shared" si="9"/>
        <v>210</v>
      </c>
    </row>
    <row r="96" spans="1:20" ht="12.75">
      <c r="A96" s="1">
        <f t="shared" si="10"/>
        <v>540</v>
      </c>
      <c r="B96" s="5">
        <f t="shared" si="24"/>
        <v>18.518518518518515</v>
      </c>
      <c r="C96" s="5">
        <f t="shared" si="25"/>
        <v>12.975925925925928</v>
      </c>
      <c r="D96" s="5">
        <f t="shared" si="0"/>
        <v>-384</v>
      </c>
      <c r="E96" s="5">
        <f t="shared" si="6"/>
        <v>-637.8</v>
      </c>
      <c r="F96" s="1">
        <f t="shared" si="11"/>
        <v>100</v>
      </c>
      <c r="H96" s="1">
        <f t="shared" si="12"/>
        <v>100</v>
      </c>
      <c r="I96" s="5">
        <f t="shared" si="20"/>
        <v>-207360</v>
      </c>
      <c r="J96" s="5">
        <f t="shared" si="21"/>
        <v>-344412</v>
      </c>
      <c r="K96" s="5">
        <f t="shared" si="26"/>
        <v>37.03703703703703</v>
      </c>
      <c r="L96" s="5">
        <f t="shared" si="27"/>
        <v>16.86870370370371</v>
      </c>
      <c r="M96" s="5">
        <f t="shared" si="14"/>
        <v>0</v>
      </c>
      <c r="N96" s="5">
        <f t="shared" si="15"/>
        <v>0</v>
      </c>
      <c r="O96" s="1">
        <f t="shared" si="22"/>
        <v>100</v>
      </c>
      <c r="P96" s="5">
        <f t="shared" si="23"/>
        <v>99.99999999999999</v>
      </c>
      <c r="Q96" s="5">
        <f t="shared" si="17"/>
        <v>70</v>
      </c>
      <c r="R96" s="1">
        <f t="shared" si="18"/>
        <v>100.10000000000001</v>
      </c>
      <c r="S96" s="5">
        <f t="shared" si="8"/>
        <v>0</v>
      </c>
      <c r="T96" s="1">
        <f t="shared" si="9"/>
        <v>210</v>
      </c>
    </row>
    <row r="97" spans="1:20" ht="12.75">
      <c r="A97" s="1">
        <f t="shared" si="10"/>
        <v>550</v>
      </c>
      <c r="B97" s="5">
        <f t="shared" si="24"/>
        <v>18.18181818181818</v>
      </c>
      <c r="C97" s="5">
        <f t="shared" si="25"/>
        <v>12.740000000000002</v>
      </c>
      <c r="D97" s="5">
        <f t="shared" si="0"/>
        <v>-395</v>
      </c>
      <c r="E97" s="5">
        <f t="shared" si="6"/>
        <v>-653.4999999999999</v>
      </c>
      <c r="F97" s="1">
        <f t="shared" si="11"/>
        <v>100</v>
      </c>
      <c r="H97" s="1">
        <f t="shared" si="12"/>
        <v>100</v>
      </c>
      <c r="I97" s="5">
        <f t="shared" si="20"/>
        <v>-217250</v>
      </c>
      <c r="J97" s="5">
        <f t="shared" si="21"/>
        <v>-359424.99999999994</v>
      </c>
      <c r="K97" s="5">
        <f t="shared" si="26"/>
        <v>36.36363636363636</v>
      </c>
      <c r="L97" s="5">
        <f t="shared" si="27"/>
        <v>16.562000000000005</v>
      </c>
      <c r="M97" s="5">
        <f t="shared" si="14"/>
        <v>0</v>
      </c>
      <c r="N97" s="5">
        <f t="shared" si="15"/>
        <v>0</v>
      </c>
      <c r="O97" s="1">
        <f t="shared" si="22"/>
        <v>100</v>
      </c>
      <c r="P97" s="5">
        <f t="shared" si="23"/>
        <v>99.99999999999999</v>
      </c>
      <c r="Q97" s="5">
        <f t="shared" si="17"/>
        <v>70</v>
      </c>
      <c r="R97" s="1">
        <f t="shared" si="18"/>
        <v>100.10000000000001</v>
      </c>
      <c r="S97" s="5">
        <f t="shared" si="8"/>
        <v>0</v>
      </c>
      <c r="T97" s="1">
        <f t="shared" si="9"/>
        <v>210</v>
      </c>
    </row>
    <row r="98" spans="1:20" ht="12.75">
      <c r="A98" s="1">
        <f t="shared" si="10"/>
        <v>560</v>
      </c>
      <c r="B98" s="5">
        <f t="shared" si="24"/>
        <v>17.857142857142854</v>
      </c>
      <c r="C98" s="5">
        <f t="shared" si="25"/>
        <v>12.512500000000001</v>
      </c>
      <c r="D98" s="5">
        <f t="shared" si="0"/>
        <v>-406</v>
      </c>
      <c r="E98" s="5">
        <f t="shared" si="6"/>
        <v>-669.1999999999999</v>
      </c>
      <c r="F98" s="1">
        <f t="shared" si="11"/>
        <v>100</v>
      </c>
      <c r="H98" s="1">
        <f t="shared" si="12"/>
        <v>100</v>
      </c>
      <c r="I98" s="5">
        <f t="shared" si="20"/>
        <v>-227360</v>
      </c>
      <c r="J98" s="5">
        <f t="shared" si="21"/>
        <v>-374751.99999999994</v>
      </c>
      <c r="K98" s="5">
        <f t="shared" si="26"/>
        <v>35.71428571428571</v>
      </c>
      <c r="L98" s="5">
        <f t="shared" si="27"/>
        <v>16.266250000000003</v>
      </c>
      <c r="M98" s="5">
        <f t="shared" si="14"/>
        <v>0</v>
      </c>
      <c r="N98" s="5">
        <f t="shared" si="15"/>
        <v>0</v>
      </c>
      <c r="O98" s="1">
        <f t="shared" si="22"/>
        <v>100</v>
      </c>
      <c r="P98" s="5">
        <f t="shared" si="23"/>
        <v>99.99999999999999</v>
      </c>
      <c r="Q98" s="5">
        <f t="shared" si="17"/>
        <v>70</v>
      </c>
      <c r="R98" s="1">
        <f t="shared" si="18"/>
        <v>100.10000000000001</v>
      </c>
      <c r="S98" s="5">
        <f t="shared" si="8"/>
        <v>0</v>
      </c>
      <c r="T98" s="1">
        <f t="shared" si="9"/>
        <v>210</v>
      </c>
    </row>
    <row r="99" spans="1:20" ht="12.75">
      <c r="A99" s="1">
        <f t="shared" si="10"/>
        <v>570</v>
      </c>
      <c r="B99" s="5">
        <f t="shared" si="24"/>
        <v>17.543859649122805</v>
      </c>
      <c r="C99" s="5">
        <f t="shared" si="25"/>
        <v>12.292982456140352</v>
      </c>
      <c r="D99" s="5">
        <f t="shared" si="0"/>
        <v>-417</v>
      </c>
      <c r="E99" s="5">
        <f t="shared" si="6"/>
        <v>-684.8999999999999</v>
      </c>
      <c r="F99" s="1">
        <f t="shared" si="11"/>
        <v>100</v>
      </c>
      <c r="H99" s="1">
        <f t="shared" si="12"/>
        <v>100</v>
      </c>
      <c r="I99" s="5">
        <f t="shared" si="20"/>
        <v>-237690</v>
      </c>
      <c r="J99" s="5">
        <f t="shared" si="21"/>
        <v>-390392.99999999994</v>
      </c>
      <c r="K99" s="5">
        <f t="shared" si="26"/>
        <v>35.08771929824561</v>
      </c>
      <c r="L99" s="5">
        <f t="shared" si="27"/>
        <v>15.98087719298246</v>
      </c>
      <c r="M99" s="5">
        <f t="shared" si="14"/>
        <v>0</v>
      </c>
      <c r="N99" s="5">
        <f t="shared" si="15"/>
        <v>0</v>
      </c>
      <c r="O99" s="1">
        <f t="shared" si="22"/>
        <v>100</v>
      </c>
      <c r="P99" s="5">
        <f t="shared" si="23"/>
        <v>99.99999999999999</v>
      </c>
      <c r="Q99" s="5">
        <f t="shared" si="17"/>
        <v>70</v>
      </c>
      <c r="R99" s="1">
        <f t="shared" si="18"/>
        <v>100.10000000000001</v>
      </c>
      <c r="S99" s="5">
        <f t="shared" si="8"/>
        <v>0</v>
      </c>
      <c r="T99" s="1">
        <f t="shared" si="9"/>
        <v>210</v>
      </c>
    </row>
    <row r="100" spans="1:20" ht="12.75">
      <c r="A100" s="1">
        <f t="shared" si="10"/>
        <v>580</v>
      </c>
      <c r="B100" s="5">
        <f t="shared" si="24"/>
        <v>17.241379310344826</v>
      </c>
      <c r="C100" s="5">
        <f t="shared" si="25"/>
        <v>12.081034482758623</v>
      </c>
      <c r="D100" s="5">
        <f t="shared" si="0"/>
        <v>-428</v>
      </c>
      <c r="E100" s="5">
        <f t="shared" si="6"/>
        <v>-700.5999999999999</v>
      </c>
      <c r="F100" s="1">
        <f t="shared" si="11"/>
        <v>100</v>
      </c>
      <c r="H100" s="1">
        <f t="shared" si="12"/>
        <v>100</v>
      </c>
      <c r="I100" s="5">
        <f t="shared" si="20"/>
        <v>-248240</v>
      </c>
      <c r="J100" s="5">
        <f t="shared" si="21"/>
        <v>-406347.99999999994</v>
      </c>
      <c r="K100" s="5">
        <f t="shared" si="26"/>
        <v>34.48275862068965</v>
      </c>
      <c r="L100" s="5">
        <f t="shared" si="27"/>
        <v>15.705344827586211</v>
      </c>
      <c r="M100" s="5">
        <f t="shared" si="14"/>
        <v>0</v>
      </c>
      <c r="N100" s="5">
        <f t="shared" si="15"/>
        <v>0</v>
      </c>
      <c r="O100" s="1">
        <f t="shared" si="22"/>
        <v>100</v>
      </c>
      <c r="P100" s="5">
        <f t="shared" si="23"/>
        <v>99.99999999999999</v>
      </c>
      <c r="Q100" s="5">
        <f t="shared" si="17"/>
        <v>70</v>
      </c>
      <c r="R100" s="1">
        <f t="shared" si="18"/>
        <v>100.10000000000001</v>
      </c>
      <c r="S100" s="5">
        <f t="shared" si="8"/>
        <v>0</v>
      </c>
      <c r="T100" s="1">
        <f t="shared" si="9"/>
        <v>210</v>
      </c>
    </row>
    <row r="101" spans="1:20" ht="12.75">
      <c r="A101" s="1">
        <f t="shared" si="10"/>
        <v>590</v>
      </c>
      <c r="B101" s="5">
        <f t="shared" si="24"/>
        <v>16.94915254237288</v>
      </c>
      <c r="C101" s="5">
        <f t="shared" si="25"/>
        <v>11.876271186440679</v>
      </c>
      <c r="D101" s="5">
        <f t="shared" si="0"/>
        <v>-439</v>
      </c>
      <c r="E101" s="5">
        <f t="shared" si="6"/>
        <v>-716.3</v>
      </c>
      <c r="F101" s="1">
        <f t="shared" si="11"/>
        <v>100</v>
      </c>
      <c r="H101" s="1">
        <f t="shared" si="12"/>
        <v>100</v>
      </c>
      <c r="I101" s="5">
        <f t="shared" si="20"/>
        <v>-259010</v>
      </c>
      <c r="J101" s="5">
        <f t="shared" si="21"/>
        <v>-422617</v>
      </c>
      <c r="K101" s="5">
        <f t="shared" si="26"/>
        <v>33.89830508474576</v>
      </c>
      <c r="L101" s="5">
        <f t="shared" si="27"/>
        <v>15.439152542372884</v>
      </c>
      <c r="M101" s="5">
        <f t="shared" si="14"/>
        <v>0</v>
      </c>
      <c r="N101" s="5">
        <f t="shared" si="15"/>
        <v>0</v>
      </c>
      <c r="O101" s="1">
        <f t="shared" si="22"/>
        <v>100</v>
      </c>
      <c r="P101" s="5">
        <f t="shared" si="23"/>
        <v>99.99999999999999</v>
      </c>
      <c r="Q101" s="5">
        <f t="shared" si="17"/>
        <v>70</v>
      </c>
      <c r="R101" s="1">
        <f t="shared" si="18"/>
        <v>100.10000000000001</v>
      </c>
      <c r="S101" s="5">
        <f t="shared" si="8"/>
        <v>0</v>
      </c>
      <c r="T101" s="1">
        <f t="shared" si="9"/>
        <v>210</v>
      </c>
    </row>
    <row r="102" spans="1:20" ht="12.75">
      <c r="A102" s="1">
        <f t="shared" si="10"/>
        <v>600</v>
      </c>
      <c r="B102" s="5">
        <f t="shared" si="24"/>
        <v>16.666666666666664</v>
      </c>
      <c r="C102" s="5">
        <f t="shared" si="25"/>
        <v>11.678333333333335</v>
      </c>
      <c r="D102" s="5">
        <f t="shared" si="0"/>
        <v>-450</v>
      </c>
      <c r="E102" s="5">
        <f t="shared" si="6"/>
        <v>-731.9999999999999</v>
      </c>
      <c r="F102" s="1">
        <f t="shared" si="11"/>
        <v>100</v>
      </c>
      <c r="H102" s="1">
        <f t="shared" si="12"/>
        <v>100</v>
      </c>
      <c r="I102" s="5">
        <f t="shared" si="20"/>
        <v>-270000</v>
      </c>
      <c r="J102" s="5">
        <f t="shared" si="21"/>
        <v>-439199.99999999994</v>
      </c>
      <c r="K102" s="5">
        <f t="shared" si="26"/>
        <v>33.33333333333333</v>
      </c>
      <c r="L102" s="5">
        <f t="shared" si="27"/>
        <v>15.181833333333337</v>
      </c>
      <c r="M102" s="5">
        <f t="shared" si="14"/>
        <v>0</v>
      </c>
      <c r="N102" s="5">
        <f t="shared" si="15"/>
        <v>0</v>
      </c>
      <c r="O102" s="1">
        <f t="shared" si="22"/>
        <v>100</v>
      </c>
      <c r="P102" s="5">
        <f t="shared" si="23"/>
        <v>99.99999999999999</v>
      </c>
      <c r="Q102" s="5">
        <f t="shared" si="17"/>
        <v>70</v>
      </c>
      <c r="R102" s="1">
        <f t="shared" si="18"/>
        <v>100.10000000000001</v>
      </c>
      <c r="S102" s="5">
        <f t="shared" si="8"/>
        <v>0</v>
      </c>
      <c r="T102" s="1">
        <f t="shared" si="9"/>
        <v>210</v>
      </c>
    </row>
    <row r="103" spans="1:20" ht="12.75">
      <c r="A103" s="1">
        <f t="shared" si="10"/>
        <v>610</v>
      </c>
      <c r="B103" s="5">
        <f t="shared" si="24"/>
        <v>16.39344262295082</v>
      </c>
      <c r="C103" s="5">
        <f t="shared" si="25"/>
        <v>11.486885245901641</v>
      </c>
      <c r="D103" s="5">
        <f t="shared" si="0"/>
        <v>-461</v>
      </c>
      <c r="E103" s="5">
        <f t="shared" si="6"/>
        <v>-747.6999999999999</v>
      </c>
      <c r="F103" s="1">
        <f t="shared" si="11"/>
        <v>100</v>
      </c>
      <c r="H103" s="1">
        <f t="shared" si="12"/>
        <v>100</v>
      </c>
      <c r="I103" s="5">
        <f t="shared" si="20"/>
        <v>-281210</v>
      </c>
      <c r="J103" s="5">
        <f t="shared" si="21"/>
        <v>-456096.99999999994</v>
      </c>
      <c r="K103" s="5">
        <f t="shared" si="26"/>
        <v>32.78688524590164</v>
      </c>
      <c r="L103" s="5">
        <f t="shared" si="27"/>
        <v>14.932950819672135</v>
      </c>
      <c r="M103" s="5">
        <f t="shared" si="14"/>
        <v>0</v>
      </c>
      <c r="N103" s="5">
        <f t="shared" si="15"/>
        <v>0</v>
      </c>
      <c r="O103" s="1">
        <f t="shared" si="22"/>
        <v>100</v>
      </c>
      <c r="P103" s="5">
        <f t="shared" si="23"/>
        <v>99.99999999999999</v>
      </c>
      <c r="Q103" s="5">
        <f t="shared" si="17"/>
        <v>70</v>
      </c>
      <c r="R103" s="1">
        <f t="shared" si="18"/>
        <v>100.10000000000001</v>
      </c>
      <c r="S103" s="5">
        <f t="shared" si="8"/>
        <v>0</v>
      </c>
      <c r="T103" s="1">
        <f t="shared" si="9"/>
        <v>210</v>
      </c>
    </row>
    <row r="104" spans="1:20" ht="12.75">
      <c r="A104" s="1">
        <f t="shared" si="10"/>
        <v>620</v>
      </c>
      <c r="B104" s="5">
        <f t="shared" si="24"/>
        <v>16.129032258064512</v>
      </c>
      <c r="C104" s="5">
        <f t="shared" si="25"/>
        <v>11.301612903225807</v>
      </c>
      <c r="D104" s="5">
        <f t="shared" si="0"/>
        <v>-472</v>
      </c>
      <c r="E104" s="5">
        <f t="shared" si="6"/>
        <v>-763.3999999999999</v>
      </c>
      <c r="F104" s="1">
        <f t="shared" si="11"/>
        <v>100</v>
      </c>
      <c r="H104" s="1">
        <f t="shared" si="12"/>
        <v>100</v>
      </c>
      <c r="I104" s="5">
        <f t="shared" si="20"/>
        <v>-292640</v>
      </c>
      <c r="J104" s="5">
        <f t="shared" si="21"/>
        <v>-473307.99999999994</v>
      </c>
      <c r="K104" s="5">
        <f t="shared" si="26"/>
        <v>32.258064516129025</v>
      </c>
      <c r="L104" s="5">
        <f t="shared" si="27"/>
        <v>14.692096774193551</v>
      </c>
      <c r="M104" s="5">
        <f t="shared" si="14"/>
        <v>0</v>
      </c>
      <c r="N104" s="5">
        <f t="shared" si="15"/>
        <v>0</v>
      </c>
      <c r="O104" s="1">
        <f t="shared" si="22"/>
        <v>100</v>
      </c>
      <c r="P104" s="5">
        <f t="shared" si="23"/>
        <v>99.99999999999999</v>
      </c>
      <c r="Q104" s="5">
        <f t="shared" si="17"/>
        <v>70</v>
      </c>
      <c r="R104" s="1">
        <f t="shared" si="18"/>
        <v>100.10000000000001</v>
      </c>
      <c r="S104" s="5">
        <f t="shared" si="8"/>
        <v>0</v>
      </c>
      <c r="T104" s="1">
        <f t="shared" si="9"/>
        <v>210</v>
      </c>
    </row>
    <row r="105" spans="1:20" ht="12.75">
      <c r="A105" s="1">
        <f t="shared" si="10"/>
        <v>630</v>
      </c>
      <c r="B105" s="5">
        <f t="shared" si="24"/>
        <v>15.87301587301587</v>
      </c>
      <c r="C105" s="5">
        <f t="shared" si="25"/>
        <v>11.122222222222224</v>
      </c>
      <c r="D105" s="5">
        <f t="shared" si="0"/>
        <v>-483</v>
      </c>
      <c r="E105" s="5">
        <f t="shared" si="6"/>
        <v>-779.0999999999999</v>
      </c>
      <c r="F105" s="1">
        <f t="shared" si="11"/>
        <v>100</v>
      </c>
      <c r="H105" s="1">
        <f t="shared" si="12"/>
        <v>100</v>
      </c>
      <c r="I105" s="5">
        <f t="shared" si="20"/>
        <v>-304290</v>
      </c>
      <c r="J105" s="5">
        <f t="shared" si="21"/>
        <v>-490832.99999999994</v>
      </c>
      <c r="K105" s="5">
        <f t="shared" si="26"/>
        <v>31.74603174603174</v>
      </c>
      <c r="L105" s="5">
        <f t="shared" si="27"/>
        <v>14.458888888888893</v>
      </c>
      <c r="M105" s="5">
        <f t="shared" si="14"/>
        <v>0</v>
      </c>
      <c r="N105" s="5">
        <f t="shared" si="15"/>
        <v>0</v>
      </c>
      <c r="O105" s="1">
        <f t="shared" si="22"/>
        <v>100</v>
      </c>
      <c r="P105" s="5">
        <f t="shared" si="23"/>
        <v>99.99999999999999</v>
      </c>
      <c r="Q105" s="5">
        <f t="shared" si="17"/>
        <v>70</v>
      </c>
      <c r="R105" s="1">
        <f t="shared" si="18"/>
        <v>100.10000000000001</v>
      </c>
      <c r="S105" s="5">
        <f t="shared" si="8"/>
        <v>0</v>
      </c>
      <c r="T105" s="1">
        <f t="shared" si="9"/>
        <v>210</v>
      </c>
    </row>
    <row r="106" spans="1:20" ht="12.75">
      <c r="A106" s="1">
        <f t="shared" si="10"/>
        <v>640</v>
      </c>
      <c r="B106" s="5">
        <f t="shared" si="24"/>
        <v>15.624999999999996</v>
      </c>
      <c r="C106" s="5">
        <f t="shared" si="25"/>
        <v>10.9484375</v>
      </c>
      <c r="D106" s="5">
        <f t="shared" si="0"/>
        <v>-494</v>
      </c>
      <c r="E106" s="5">
        <f t="shared" si="6"/>
        <v>-794.8</v>
      </c>
      <c r="F106" s="1">
        <f t="shared" si="11"/>
        <v>100</v>
      </c>
      <c r="H106" s="1">
        <f t="shared" si="12"/>
        <v>100</v>
      </c>
      <c r="I106" s="5">
        <f t="shared" si="20"/>
        <v>-316160</v>
      </c>
      <c r="J106" s="5">
        <f t="shared" si="21"/>
        <v>-508672</v>
      </c>
      <c r="K106" s="5">
        <f t="shared" si="26"/>
        <v>31.249999999999993</v>
      </c>
      <c r="L106" s="5">
        <f t="shared" si="27"/>
        <v>14.232968750000003</v>
      </c>
      <c r="M106" s="5">
        <f t="shared" si="14"/>
        <v>0</v>
      </c>
      <c r="N106" s="5">
        <f t="shared" si="15"/>
        <v>0</v>
      </c>
      <c r="O106" s="1">
        <f t="shared" si="22"/>
        <v>100</v>
      </c>
      <c r="P106" s="5">
        <f aca="true" t="shared" si="28" ref="P106:P137">+I$40/O106</f>
        <v>99.99999999999999</v>
      </c>
      <c r="Q106" s="5">
        <f t="shared" si="17"/>
        <v>70</v>
      </c>
      <c r="R106" s="1">
        <f t="shared" si="18"/>
        <v>100.10000000000001</v>
      </c>
      <c r="S106" s="5">
        <f t="shared" si="8"/>
        <v>0</v>
      </c>
      <c r="T106" s="1">
        <f t="shared" si="9"/>
        <v>210</v>
      </c>
    </row>
    <row r="107" spans="1:20" ht="12.75">
      <c r="A107" s="1">
        <f t="shared" si="10"/>
        <v>650</v>
      </c>
      <c r="B107" s="5">
        <f aca="true" t="shared" si="29" ref="B107:B138">+I$40/A107</f>
        <v>15.384615384615381</v>
      </c>
      <c r="C107" s="5">
        <f aca="true" t="shared" si="30" ref="C107:C139">+J$40/A107</f>
        <v>10.780000000000001</v>
      </c>
      <c r="D107" s="5">
        <f aca="true" t="shared" si="31" ref="D107:D139">IF(K$9=0,S$6*(1+K$7/100)-(1+K$7/100)*A107,IF(A107&lt;=K$5,S$6*(1+K$7/100)-(1+K$7/100)*A107,T$6*(1+K$9/100)-(1+K$9/100)*A107))</f>
        <v>-505.0000000000001</v>
      </c>
      <c r="E107" s="5">
        <f aca="true" t="shared" si="32" ref="E107:E168">IF(K$15=0,U$6*(1+K$13/100)-(1+K$13/100)*A107,IF(A107&lt;=K$11,U$6*(1+K$13/100)-(1+K$13/100)*A107,V$6*(1+K$15/100)-(1+K$15/100)*A107))</f>
        <v>-810.4999999999999</v>
      </c>
      <c r="F107" s="1">
        <f t="shared" si="11"/>
        <v>100</v>
      </c>
      <c r="H107" s="1">
        <f t="shared" si="12"/>
        <v>100</v>
      </c>
      <c r="I107" s="5">
        <f t="shared" si="20"/>
        <v>-328250.00000000006</v>
      </c>
      <c r="J107" s="5">
        <f t="shared" si="21"/>
        <v>-526824.9999999999</v>
      </c>
      <c r="K107" s="5">
        <f aca="true" t="shared" si="33" ref="K107:K138">+I$40*K$40/A107</f>
        <v>30.769230769230763</v>
      </c>
      <c r="L107" s="5">
        <f aca="true" t="shared" si="34" ref="L107:L138">+J$40*L$40/A107</f>
        <v>14.014000000000003</v>
      </c>
      <c r="M107" s="5">
        <f t="shared" si="14"/>
        <v>0</v>
      </c>
      <c r="N107" s="5">
        <f t="shared" si="15"/>
        <v>0</v>
      </c>
      <c r="O107" s="1">
        <f t="shared" si="22"/>
        <v>100</v>
      </c>
      <c r="P107" s="5">
        <f t="shared" si="28"/>
        <v>99.99999999999999</v>
      </c>
      <c r="Q107" s="5">
        <f t="shared" si="17"/>
        <v>70</v>
      </c>
      <c r="R107" s="1">
        <f t="shared" si="18"/>
        <v>100.10000000000001</v>
      </c>
      <c r="S107" s="5">
        <f aca="true" t="shared" si="35" ref="S107:S170">S106</f>
        <v>0</v>
      </c>
      <c r="T107" s="1">
        <f aca="true" t="shared" si="36" ref="T107:T170">T106</f>
        <v>210</v>
      </c>
    </row>
    <row r="108" spans="1:20" ht="12.75">
      <c r="A108" s="1">
        <f aca="true" t="shared" si="37" ref="A108:A144">+A107+ROUND(K$5/10,0)</f>
        <v>660</v>
      </c>
      <c r="B108" s="5">
        <f t="shared" si="29"/>
        <v>15.151515151515149</v>
      </c>
      <c r="C108" s="5">
        <f t="shared" si="30"/>
        <v>10.616666666666669</v>
      </c>
      <c r="D108" s="5">
        <f t="shared" si="31"/>
        <v>-516.0000000000001</v>
      </c>
      <c r="E108" s="5">
        <f t="shared" si="32"/>
        <v>-826.1999999999998</v>
      </c>
      <c r="F108" s="1">
        <f aca="true" t="shared" si="38" ref="F108:F171">F107</f>
        <v>100</v>
      </c>
      <c r="H108" s="1">
        <f aca="true" t="shared" si="39" ref="H108:H171">H107</f>
        <v>100</v>
      </c>
      <c r="I108" s="5">
        <f t="shared" si="20"/>
        <v>-340560.00000000006</v>
      </c>
      <c r="J108" s="5">
        <f t="shared" si="21"/>
        <v>-545291.9999999999</v>
      </c>
      <c r="K108" s="5">
        <f t="shared" si="33"/>
        <v>30.303030303030297</v>
      </c>
      <c r="L108" s="5">
        <f t="shared" si="34"/>
        <v>13.80166666666667</v>
      </c>
      <c r="M108" s="5">
        <f aca="true" t="shared" si="40" ref="M108:M139">+T$29/L108</f>
        <v>0</v>
      </c>
      <c r="N108" s="5">
        <f aca="true" t="shared" si="41" ref="N108:N139">+U$29/L108</f>
        <v>0</v>
      </c>
      <c r="O108" s="1">
        <f t="shared" si="22"/>
        <v>100</v>
      </c>
      <c r="P108" s="5">
        <f t="shared" si="28"/>
        <v>99.99999999999999</v>
      </c>
      <c r="Q108" s="5">
        <f aca="true" t="shared" si="42" ref="Q108:Q159">Q107</f>
        <v>70</v>
      </c>
      <c r="R108" s="1">
        <f aca="true" t="shared" si="43" ref="R108:R159">R107</f>
        <v>100.10000000000001</v>
      </c>
      <c r="S108" s="5">
        <f t="shared" si="35"/>
        <v>0</v>
      </c>
      <c r="T108" s="1">
        <f t="shared" si="36"/>
        <v>210</v>
      </c>
    </row>
    <row r="109" spans="1:20" ht="12.75">
      <c r="A109" s="1">
        <f t="shared" si="37"/>
        <v>670</v>
      </c>
      <c r="B109" s="5">
        <f t="shared" si="29"/>
        <v>14.925373134328355</v>
      </c>
      <c r="C109" s="5">
        <f t="shared" si="30"/>
        <v>10.458208955223881</v>
      </c>
      <c r="D109" s="5">
        <f t="shared" si="31"/>
        <v>-527.0000000000001</v>
      </c>
      <c r="E109" s="5">
        <f t="shared" si="32"/>
        <v>-841.8999999999999</v>
      </c>
      <c r="F109" s="1">
        <f t="shared" si="38"/>
        <v>100</v>
      </c>
      <c r="H109" s="1">
        <f t="shared" si="39"/>
        <v>100</v>
      </c>
      <c r="I109" s="5">
        <f t="shared" si="20"/>
        <v>-353090.00000000006</v>
      </c>
      <c r="J109" s="5">
        <f t="shared" si="21"/>
        <v>-564072.9999999999</v>
      </c>
      <c r="K109" s="5">
        <f t="shared" si="33"/>
        <v>29.85074626865671</v>
      </c>
      <c r="L109" s="5">
        <f t="shared" si="34"/>
        <v>13.595671641791048</v>
      </c>
      <c r="M109" s="5">
        <f t="shared" si="40"/>
        <v>0</v>
      </c>
      <c r="N109" s="5">
        <f t="shared" si="41"/>
        <v>0</v>
      </c>
      <c r="O109" s="1">
        <f t="shared" si="22"/>
        <v>100</v>
      </c>
      <c r="P109" s="5">
        <f t="shared" si="28"/>
        <v>99.99999999999999</v>
      </c>
      <c r="Q109" s="5">
        <f t="shared" si="42"/>
        <v>70</v>
      </c>
      <c r="R109" s="1">
        <f t="shared" si="43"/>
        <v>100.10000000000001</v>
      </c>
      <c r="S109" s="5">
        <f t="shared" si="35"/>
        <v>0</v>
      </c>
      <c r="T109" s="1">
        <f t="shared" si="36"/>
        <v>210</v>
      </c>
    </row>
    <row r="110" spans="1:20" ht="12.75">
      <c r="A110" s="1">
        <f t="shared" si="37"/>
        <v>680</v>
      </c>
      <c r="B110" s="5">
        <f t="shared" si="29"/>
        <v>14.705882352941174</v>
      </c>
      <c r="C110" s="5">
        <f t="shared" si="30"/>
        <v>10.304411764705884</v>
      </c>
      <c r="D110" s="5">
        <f t="shared" si="31"/>
        <v>-538.0000000000001</v>
      </c>
      <c r="E110" s="5">
        <f t="shared" si="32"/>
        <v>-857.5999999999999</v>
      </c>
      <c r="F110" s="1">
        <f t="shared" si="38"/>
        <v>100</v>
      </c>
      <c r="H110" s="1">
        <f t="shared" si="39"/>
        <v>100</v>
      </c>
      <c r="I110" s="5">
        <f t="shared" si="20"/>
        <v>-365840.00000000006</v>
      </c>
      <c r="J110" s="5">
        <f t="shared" si="21"/>
        <v>-583167.9999999999</v>
      </c>
      <c r="K110" s="5">
        <f t="shared" si="33"/>
        <v>29.411764705882348</v>
      </c>
      <c r="L110" s="5">
        <f t="shared" si="34"/>
        <v>13.39573529411765</v>
      </c>
      <c r="M110" s="5">
        <f t="shared" si="40"/>
        <v>0</v>
      </c>
      <c r="N110" s="5">
        <f t="shared" si="41"/>
        <v>0</v>
      </c>
      <c r="O110" s="1">
        <f t="shared" si="22"/>
        <v>100</v>
      </c>
      <c r="P110" s="5">
        <f t="shared" si="28"/>
        <v>99.99999999999999</v>
      </c>
      <c r="Q110" s="5">
        <f t="shared" si="42"/>
        <v>70</v>
      </c>
      <c r="R110" s="1">
        <f t="shared" si="43"/>
        <v>100.10000000000001</v>
      </c>
      <c r="S110" s="5">
        <f t="shared" si="35"/>
        <v>0</v>
      </c>
      <c r="T110" s="1">
        <f t="shared" si="36"/>
        <v>210</v>
      </c>
    </row>
    <row r="111" spans="1:20" ht="12.75">
      <c r="A111" s="1">
        <f t="shared" si="37"/>
        <v>690</v>
      </c>
      <c r="B111" s="5">
        <f t="shared" si="29"/>
        <v>14.492753623188403</v>
      </c>
      <c r="C111" s="5">
        <f t="shared" si="30"/>
        <v>10.155072463768118</v>
      </c>
      <c r="D111" s="5">
        <f t="shared" si="31"/>
        <v>-549.0000000000001</v>
      </c>
      <c r="E111" s="5">
        <f t="shared" si="32"/>
        <v>-873.3</v>
      </c>
      <c r="F111" s="1">
        <f t="shared" si="38"/>
        <v>100</v>
      </c>
      <c r="H111" s="1">
        <f t="shared" si="39"/>
        <v>100</v>
      </c>
      <c r="I111" s="5">
        <f t="shared" si="20"/>
        <v>-378810.00000000006</v>
      </c>
      <c r="J111" s="5">
        <f t="shared" si="21"/>
        <v>-602577</v>
      </c>
      <c r="K111" s="5">
        <f t="shared" si="33"/>
        <v>28.985507246376805</v>
      </c>
      <c r="L111" s="5">
        <f t="shared" si="34"/>
        <v>13.201594202898553</v>
      </c>
      <c r="M111" s="5">
        <f t="shared" si="40"/>
        <v>0</v>
      </c>
      <c r="N111" s="5">
        <f t="shared" si="41"/>
        <v>0</v>
      </c>
      <c r="O111" s="1">
        <f t="shared" si="22"/>
        <v>100</v>
      </c>
      <c r="P111" s="5">
        <f t="shared" si="28"/>
        <v>99.99999999999999</v>
      </c>
      <c r="Q111" s="5">
        <f t="shared" si="42"/>
        <v>70</v>
      </c>
      <c r="R111" s="1">
        <f t="shared" si="43"/>
        <v>100.10000000000001</v>
      </c>
      <c r="S111" s="5">
        <f t="shared" si="35"/>
        <v>0</v>
      </c>
      <c r="T111" s="1">
        <f t="shared" si="36"/>
        <v>210</v>
      </c>
    </row>
    <row r="112" spans="1:20" ht="12.75">
      <c r="A112" s="1">
        <f t="shared" si="37"/>
        <v>700</v>
      </c>
      <c r="B112" s="5">
        <f t="shared" si="29"/>
        <v>14.285714285714283</v>
      </c>
      <c r="C112" s="5">
        <f t="shared" si="30"/>
        <v>10.010000000000002</v>
      </c>
      <c r="D112" s="5">
        <f t="shared" si="31"/>
        <v>-560.0000000000001</v>
      </c>
      <c r="E112" s="5">
        <f t="shared" si="32"/>
        <v>-889</v>
      </c>
      <c r="F112" s="1">
        <f t="shared" si="38"/>
        <v>100</v>
      </c>
      <c r="H112" s="1">
        <f t="shared" si="39"/>
        <v>100</v>
      </c>
      <c r="I112" s="5">
        <f t="shared" si="20"/>
        <v>-392000.00000000006</v>
      </c>
      <c r="J112" s="5">
        <f t="shared" si="21"/>
        <v>-622300</v>
      </c>
      <c r="K112" s="5">
        <f t="shared" si="33"/>
        <v>28.571428571428566</v>
      </c>
      <c r="L112" s="5">
        <f t="shared" si="34"/>
        <v>13.013000000000003</v>
      </c>
      <c r="M112" s="5">
        <f t="shared" si="40"/>
        <v>0</v>
      </c>
      <c r="N112" s="5">
        <f t="shared" si="41"/>
        <v>0</v>
      </c>
      <c r="O112" s="1">
        <f t="shared" si="22"/>
        <v>100</v>
      </c>
      <c r="P112" s="5">
        <f t="shared" si="28"/>
        <v>99.99999999999999</v>
      </c>
      <c r="Q112" s="5">
        <f t="shared" si="42"/>
        <v>70</v>
      </c>
      <c r="R112" s="1">
        <f t="shared" si="43"/>
        <v>100.10000000000001</v>
      </c>
      <c r="S112" s="5">
        <f t="shared" si="35"/>
        <v>0</v>
      </c>
      <c r="T112" s="1">
        <f t="shared" si="36"/>
        <v>210</v>
      </c>
    </row>
    <row r="113" spans="1:20" ht="12.75">
      <c r="A113" s="1">
        <f t="shared" si="37"/>
        <v>710</v>
      </c>
      <c r="B113" s="5">
        <f t="shared" si="29"/>
        <v>14.084507042253518</v>
      </c>
      <c r="C113" s="5">
        <f t="shared" si="30"/>
        <v>9.869014084507043</v>
      </c>
      <c r="D113" s="5">
        <f t="shared" si="31"/>
        <v>-571.0000000000001</v>
      </c>
      <c r="E113" s="5">
        <f t="shared" si="32"/>
        <v>-904.6999999999998</v>
      </c>
      <c r="F113" s="1">
        <f t="shared" si="38"/>
        <v>100</v>
      </c>
      <c r="H113" s="1">
        <f t="shared" si="39"/>
        <v>100</v>
      </c>
      <c r="I113" s="5">
        <f t="shared" si="20"/>
        <v>-405410.00000000006</v>
      </c>
      <c r="J113" s="5">
        <f t="shared" si="21"/>
        <v>-642336.9999999999</v>
      </c>
      <c r="K113" s="5">
        <f t="shared" si="33"/>
        <v>28.169014084507037</v>
      </c>
      <c r="L113" s="5">
        <f t="shared" si="34"/>
        <v>12.829718309859159</v>
      </c>
      <c r="M113" s="5">
        <f t="shared" si="40"/>
        <v>0</v>
      </c>
      <c r="N113" s="5">
        <f t="shared" si="41"/>
        <v>0</v>
      </c>
      <c r="O113" s="1">
        <f t="shared" si="22"/>
        <v>100</v>
      </c>
      <c r="P113" s="5">
        <f t="shared" si="28"/>
        <v>99.99999999999999</v>
      </c>
      <c r="Q113" s="5">
        <f t="shared" si="42"/>
        <v>70</v>
      </c>
      <c r="R113" s="1">
        <f t="shared" si="43"/>
        <v>100.10000000000001</v>
      </c>
      <c r="S113" s="5">
        <f t="shared" si="35"/>
        <v>0</v>
      </c>
      <c r="T113" s="1">
        <f t="shared" si="36"/>
        <v>210</v>
      </c>
    </row>
    <row r="114" spans="1:20" ht="12.75">
      <c r="A114" s="1">
        <f t="shared" si="37"/>
        <v>720</v>
      </c>
      <c r="B114" s="5">
        <f t="shared" si="29"/>
        <v>13.888888888888886</v>
      </c>
      <c r="C114" s="5">
        <f t="shared" si="30"/>
        <v>9.731944444444446</v>
      </c>
      <c r="D114" s="5">
        <f t="shared" si="31"/>
        <v>-582.0000000000001</v>
      </c>
      <c r="E114" s="5">
        <f t="shared" si="32"/>
        <v>-920.3999999999999</v>
      </c>
      <c r="F114" s="1">
        <f t="shared" si="38"/>
        <v>100</v>
      </c>
      <c r="H114" s="1">
        <f t="shared" si="39"/>
        <v>100</v>
      </c>
      <c r="I114" s="5">
        <f t="shared" si="20"/>
        <v>-419040.00000000006</v>
      </c>
      <c r="J114" s="5">
        <f t="shared" si="21"/>
        <v>-662687.9999999999</v>
      </c>
      <c r="K114" s="5">
        <f t="shared" si="33"/>
        <v>27.77777777777777</v>
      </c>
      <c r="L114" s="5">
        <f t="shared" si="34"/>
        <v>12.651527777777781</v>
      </c>
      <c r="M114" s="5">
        <f t="shared" si="40"/>
        <v>0</v>
      </c>
      <c r="N114" s="5">
        <f t="shared" si="41"/>
        <v>0</v>
      </c>
      <c r="O114" s="1">
        <f t="shared" si="22"/>
        <v>100</v>
      </c>
      <c r="P114" s="5">
        <f t="shared" si="28"/>
        <v>99.99999999999999</v>
      </c>
      <c r="Q114" s="5">
        <f t="shared" si="42"/>
        <v>70</v>
      </c>
      <c r="R114" s="1">
        <f t="shared" si="43"/>
        <v>100.10000000000001</v>
      </c>
      <c r="S114" s="5">
        <f t="shared" si="35"/>
        <v>0</v>
      </c>
      <c r="T114" s="1">
        <f t="shared" si="36"/>
        <v>210</v>
      </c>
    </row>
    <row r="115" spans="1:20" ht="12.75">
      <c r="A115" s="1">
        <f t="shared" si="37"/>
        <v>730</v>
      </c>
      <c r="B115" s="5">
        <f t="shared" si="29"/>
        <v>13.6986301369863</v>
      </c>
      <c r="C115" s="5">
        <f t="shared" si="30"/>
        <v>9.598630136986303</v>
      </c>
      <c r="D115" s="5">
        <f t="shared" si="31"/>
        <v>-593.0000000000001</v>
      </c>
      <c r="E115" s="5">
        <f t="shared" si="32"/>
        <v>-936.0999999999999</v>
      </c>
      <c r="F115" s="1">
        <f t="shared" si="38"/>
        <v>100</v>
      </c>
      <c r="H115" s="1">
        <f t="shared" si="39"/>
        <v>100</v>
      </c>
      <c r="I115" s="5">
        <f t="shared" si="20"/>
        <v>-432890.00000000006</v>
      </c>
      <c r="J115" s="5">
        <f t="shared" si="21"/>
        <v>-683352.9999999999</v>
      </c>
      <c r="K115" s="5">
        <f t="shared" si="33"/>
        <v>27.3972602739726</v>
      </c>
      <c r="L115" s="5">
        <f t="shared" si="34"/>
        <v>12.478219178082195</v>
      </c>
      <c r="M115" s="5">
        <f t="shared" si="40"/>
        <v>0</v>
      </c>
      <c r="N115" s="5">
        <f t="shared" si="41"/>
        <v>0</v>
      </c>
      <c r="O115" s="1">
        <f t="shared" si="22"/>
        <v>100</v>
      </c>
      <c r="P115" s="5">
        <f t="shared" si="28"/>
        <v>99.99999999999999</v>
      </c>
      <c r="Q115" s="5">
        <f t="shared" si="42"/>
        <v>70</v>
      </c>
      <c r="R115" s="1">
        <f t="shared" si="43"/>
        <v>100.10000000000001</v>
      </c>
      <c r="S115" s="5">
        <f t="shared" si="35"/>
        <v>0</v>
      </c>
      <c r="T115" s="1">
        <f t="shared" si="36"/>
        <v>210</v>
      </c>
    </row>
    <row r="116" spans="1:20" ht="12.75">
      <c r="A116" s="1">
        <f t="shared" si="37"/>
        <v>740</v>
      </c>
      <c r="B116" s="5">
        <f t="shared" si="29"/>
        <v>13.51351351351351</v>
      </c>
      <c r="C116" s="5">
        <f t="shared" si="30"/>
        <v>9.46891891891892</v>
      </c>
      <c r="D116" s="5">
        <f t="shared" si="31"/>
        <v>-604.0000000000001</v>
      </c>
      <c r="E116" s="5">
        <f t="shared" si="32"/>
        <v>-951.8</v>
      </c>
      <c r="F116" s="1">
        <f t="shared" si="38"/>
        <v>100</v>
      </c>
      <c r="H116" s="1">
        <f t="shared" si="39"/>
        <v>100</v>
      </c>
      <c r="I116" s="5">
        <f t="shared" si="20"/>
        <v>-446960.00000000006</v>
      </c>
      <c r="J116" s="5">
        <f t="shared" si="21"/>
        <v>-704332</v>
      </c>
      <c r="K116" s="5">
        <f t="shared" si="33"/>
        <v>27.02702702702702</v>
      </c>
      <c r="L116" s="5">
        <f t="shared" si="34"/>
        <v>12.309594594594598</v>
      </c>
      <c r="M116" s="5">
        <f t="shared" si="40"/>
        <v>0</v>
      </c>
      <c r="N116" s="5">
        <f t="shared" si="41"/>
        <v>0</v>
      </c>
      <c r="O116" s="1">
        <f t="shared" si="22"/>
        <v>100</v>
      </c>
      <c r="P116" s="5">
        <f t="shared" si="28"/>
        <v>99.99999999999999</v>
      </c>
      <c r="Q116" s="5">
        <f t="shared" si="42"/>
        <v>70</v>
      </c>
      <c r="R116" s="1">
        <f t="shared" si="43"/>
        <v>100.10000000000001</v>
      </c>
      <c r="S116" s="5">
        <f t="shared" si="35"/>
        <v>0</v>
      </c>
      <c r="T116" s="1">
        <f t="shared" si="36"/>
        <v>210</v>
      </c>
    </row>
    <row r="117" spans="1:20" ht="12.75">
      <c r="A117" s="1">
        <f t="shared" si="37"/>
        <v>750</v>
      </c>
      <c r="B117" s="5">
        <f t="shared" si="29"/>
        <v>13.33333333333333</v>
      </c>
      <c r="C117" s="5">
        <f t="shared" si="30"/>
        <v>9.342666666666668</v>
      </c>
      <c r="D117" s="5">
        <f t="shared" si="31"/>
        <v>-615.0000000000001</v>
      </c>
      <c r="E117" s="5">
        <f t="shared" si="32"/>
        <v>-967.4999999999998</v>
      </c>
      <c r="F117" s="1">
        <f t="shared" si="38"/>
        <v>100</v>
      </c>
      <c r="H117" s="1">
        <f t="shared" si="39"/>
        <v>100</v>
      </c>
      <c r="I117" s="5">
        <f t="shared" si="20"/>
        <v>-461250.00000000006</v>
      </c>
      <c r="J117" s="5">
        <f t="shared" si="21"/>
        <v>-725624.9999999999</v>
      </c>
      <c r="K117" s="5">
        <f t="shared" si="33"/>
        <v>26.66666666666666</v>
      </c>
      <c r="L117" s="5">
        <f t="shared" si="34"/>
        <v>12.14546666666667</v>
      </c>
      <c r="M117" s="5">
        <f t="shared" si="40"/>
        <v>0</v>
      </c>
      <c r="N117" s="5">
        <f t="shared" si="41"/>
        <v>0</v>
      </c>
      <c r="O117" s="1">
        <f t="shared" si="22"/>
        <v>100</v>
      </c>
      <c r="P117" s="5">
        <f t="shared" si="28"/>
        <v>99.99999999999999</v>
      </c>
      <c r="Q117" s="5">
        <f t="shared" si="42"/>
        <v>70</v>
      </c>
      <c r="R117" s="1">
        <f t="shared" si="43"/>
        <v>100.10000000000001</v>
      </c>
      <c r="S117" s="5">
        <f t="shared" si="35"/>
        <v>0</v>
      </c>
      <c r="T117" s="1">
        <f t="shared" si="36"/>
        <v>210</v>
      </c>
    </row>
    <row r="118" spans="1:20" ht="12.75">
      <c r="A118" s="1">
        <f t="shared" si="37"/>
        <v>760</v>
      </c>
      <c r="B118" s="5">
        <f t="shared" si="29"/>
        <v>13.157894736842103</v>
      </c>
      <c r="C118" s="5">
        <f t="shared" si="30"/>
        <v>9.219736842105265</v>
      </c>
      <c r="D118" s="5">
        <f t="shared" si="31"/>
        <v>-626.0000000000001</v>
      </c>
      <c r="E118" s="5">
        <f t="shared" si="32"/>
        <v>-983.1999999999998</v>
      </c>
      <c r="F118" s="1">
        <f t="shared" si="38"/>
        <v>100</v>
      </c>
      <c r="H118" s="1">
        <f t="shared" si="39"/>
        <v>100</v>
      </c>
      <c r="I118" s="5">
        <f t="shared" si="20"/>
        <v>-475760.00000000006</v>
      </c>
      <c r="J118" s="5">
        <f t="shared" si="21"/>
        <v>-747231.9999999999</v>
      </c>
      <c r="K118" s="5">
        <f t="shared" si="33"/>
        <v>26.315789473684205</v>
      </c>
      <c r="L118" s="5">
        <f t="shared" si="34"/>
        <v>11.985657894736844</v>
      </c>
      <c r="M118" s="5">
        <f t="shared" si="40"/>
        <v>0</v>
      </c>
      <c r="N118" s="5">
        <f t="shared" si="41"/>
        <v>0</v>
      </c>
      <c r="O118" s="1">
        <f t="shared" si="22"/>
        <v>100</v>
      </c>
      <c r="P118" s="5">
        <f t="shared" si="28"/>
        <v>99.99999999999999</v>
      </c>
      <c r="Q118" s="5">
        <f t="shared" si="42"/>
        <v>70</v>
      </c>
      <c r="R118" s="1">
        <f t="shared" si="43"/>
        <v>100.10000000000001</v>
      </c>
      <c r="S118" s="5">
        <f t="shared" si="35"/>
        <v>0</v>
      </c>
      <c r="T118" s="1">
        <f t="shared" si="36"/>
        <v>210</v>
      </c>
    </row>
    <row r="119" spans="1:20" ht="12.75">
      <c r="A119" s="1">
        <f t="shared" si="37"/>
        <v>770</v>
      </c>
      <c r="B119" s="5">
        <f t="shared" si="29"/>
        <v>12.987012987012985</v>
      </c>
      <c r="C119" s="5">
        <f t="shared" si="30"/>
        <v>9.100000000000001</v>
      </c>
      <c r="D119" s="5">
        <f t="shared" si="31"/>
        <v>-637.0000000000001</v>
      </c>
      <c r="E119" s="5">
        <f t="shared" si="32"/>
        <v>-998.8999999999999</v>
      </c>
      <c r="F119" s="1">
        <f t="shared" si="38"/>
        <v>100</v>
      </c>
      <c r="H119" s="1">
        <f t="shared" si="39"/>
        <v>100</v>
      </c>
      <c r="I119" s="5">
        <f t="shared" si="20"/>
        <v>-490490.0000000001</v>
      </c>
      <c r="J119" s="5">
        <f t="shared" si="21"/>
        <v>-769152.9999999999</v>
      </c>
      <c r="K119" s="5">
        <f t="shared" si="33"/>
        <v>25.97402597402597</v>
      </c>
      <c r="L119" s="5">
        <f t="shared" si="34"/>
        <v>11.830000000000004</v>
      </c>
      <c r="M119" s="5">
        <f t="shared" si="40"/>
        <v>0</v>
      </c>
      <c r="N119" s="5">
        <f t="shared" si="41"/>
        <v>0</v>
      </c>
      <c r="O119" s="1">
        <f t="shared" si="22"/>
        <v>100</v>
      </c>
      <c r="P119" s="5">
        <f t="shared" si="28"/>
        <v>99.99999999999999</v>
      </c>
      <c r="Q119" s="5">
        <f t="shared" si="42"/>
        <v>70</v>
      </c>
      <c r="R119" s="1">
        <f t="shared" si="43"/>
        <v>100.10000000000001</v>
      </c>
      <c r="S119" s="5">
        <f t="shared" si="35"/>
        <v>0</v>
      </c>
      <c r="T119" s="1">
        <f t="shared" si="36"/>
        <v>210</v>
      </c>
    </row>
    <row r="120" spans="1:20" ht="12.75">
      <c r="A120" s="1">
        <f t="shared" si="37"/>
        <v>780</v>
      </c>
      <c r="B120" s="5">
        <f t="shared" si="29"/>
        <v>12.820512820512818</v>
      </c>
      <c r="C120" s="5">
        <f t="shared" si="30"/>
        <v>8.983333333333334</v>
      </c>
      <c r="D120" s="5">
        <f t="shared" si="31"/>
        <v>-648.0000000000001</v>
      </c>
      <c r="E120" s="5">
        <f t="shared" si="32"/>
        <v>-1014.5999999999999</v>
      </c>
      <c r="F120" s="1">
        <f t="shared" si="38"/>
        <v>100</v>
      </c>
      <c r="H120" s="1">
        <f t="shared" si="39"/>
        <v>100</v>
      </c>
      <c r="I120" s="5">
        <f t="shared" si="20"/>
        <v>-505440.0000000001</v>
      </c>
      <c r="J120" s="5">
        <f t="shared" si="21"/>
        <v>-791387.9999999999</v>
      </c>
      <c r="K120" s="5">
        <f t="shared" si="33"/>
        <v>25.641025641025635</v>
      </c>
      <c r="L120" s="5">
        <f t="shared" si="34"/>
        <v>11.678333333333336</v>
      </c>
      <c r="M120" s="5">
        <f t="shared" si="40"/>
        <v>0</v>
      </c>
      <c r="N120" s="5">
        <f t="shared" si="41"/>
        <v>0</v>
      </c>
      <c r="O120" s="1">
        <f t="shared" si="22"/>
        <v>100</v>
      </c>
      <c r="P120" s="5">
        <f t="shared" si="28"/>
        <v>99.99999999999999</v>
      </c>
      <c r="Q120" s="5">
        <f t="shared" si="42"/>
        <v>70</v>
      </c>
      <c r="R120" s="1">
        <f t="shared" si="43"/>
        <v>100.10000000000001</v>
      </c>
      <c r="S120" s="5">
        <f t="shared" si="35"/>
        <v>0</v>
      </c>
      <c r="T120" s="1">
        <f t="shared" si="36"/>
        <v>210</v>
      </c>
    </row>
    <row r="121" spans="1:20" ht="12.75">
      <c r="A121" s="1">
        <f t="shared" si="37"/>
        <v>790</v>
      </c>
      <c r="B121" s="5">
        <f t="shared" si="29"/>
        <v>12.658227848101264</v>
      </c>
      <c r="C121" s="5">
        <f t="shared" si="30"/>
        <v>8.869620253164559</v>
      </c>
      <c r="D121" s="5">
        <f t="shared" si="31"/>
        <v>-659.0000000000001</v>
      </c>
      <c r="E121" s="5">
        <f t="shared" si="32"/>
        <v>-1030.3</v>
      </c>
      <c r="F121" s="1">
        <f t="shared" si="38"/>
        <v>100</v>
      </c>
      <c r="H121" s="1">
        <f t="shared" si="39"/>
        <v>100</v>
      </c>
      <c r="I121" s="5">
        <f t="shared" si="20"/>
        <v>-520610.0000000001</v>
      </c>
      <c r="J121" s="5">
        <f t="shared" si="21"/>
        <v>-813937</v>
      </c>
      <c r="K121" s="5">
        <f t="shared" si="33"/>
        <v>25.316455696202528</v>
      </c>
      <c r="L121" s="5">
        <f t="shared" si="34"/>
        <v>11.530506329113926</v>
      </c>
      <c r="M121" s="5">
        <f t="shared" si="40"/>
        <v>0</v>
      </c>
      <c r="N121" s="5">
        <f t="shared" si="41"/>
        <v>0</v>
      </c>
      <c r="O121" s="1">
        <f t="shared" si="22"/>
        <v>100</v>
      </c>
      <c r="P121" s="5">
        <f t="shared" si="28"/>
        <v>99.99999999999999</v>
      </c>
      <c r="Q121" s="5">
        <f t="shared" si="42"/>
        <v>70</v>
      </c>
      <c r="R121" s="1">
        <f t="shared" si="43"/>
        <v>100.10000000000001</v>
      </c>
      <c r="S121" s="5">
        <f t="shared" si="35"/>
        <v>0</v>
      </c>
      <c r="T121" s="1">
        <f t="shared" si="36"/>
        <v>210</v>
      </c>
    </row>
    <row r="122" spans="1:20" ht="12.75">
      <c r="A122" s="1">
        <f t="shared" si="37"/>
        <v>800</v>
      </c>
      <c r="B122" s="5">
        <f t="shared" si="29"/>
        <v>12.499999999999998</v>
      </c>
      <c r="C122" s="5">
        <f t="shared" si="30"/>
        <v>8.758750000000001</v>
      </c>
      <c r="D122" s="5">
        <f t="shared" si="31"/>
        <v>-670.0000000000001</v>
      </c>
      <c r="E122" s="5">
        <f t="shared" si="32"/>
        <v>-1045.9999999999998</v>
      </c>
      <c r="F122" s="1">
        <f t="shared" si="38"/>
        <v>100</v>
      </c>
      <c r="H122" s="1">
        <f t="shared" si="39"/>
        <v>100</v>
      </c>
      <c r="I122" s="5">
        <f t="shared" si="20"/>
        <v>-536000.0000000001</v>
      </c>
      <c r="J122" s="5">
        <f t="shared" si="21"/>
        <v>-836799.9999999998</v>
      </c>
      <c r="K122" s="5">
        <f t="shared" si="33"/>
        <v>24.999999999999996</v>
      </c>
      <c r="L122" s="5">
        <f t="shared" si="34"/>
        <v>11.386375000000003</v>
      </c>
      <c r="M122" s="5">
        <f t="shared" si="40"/>
        <v>0</v>
      </c>
      <c r="N122" s="5">
        <f t="shared" si="41"/>
        <v>0</v>
      </c>
      <c r="O122" s="1">
        <f t="shared" si="22"/>
        <v>100</v>
      </c>
      <c r="P122" s="5">
        <f t="shared" si="28"/>
        <v>99.99999999999999</v>
      </c>
      <c r="Q122" s="5">
        <f t="shared" si="42"/>
        <v>70</v>
      </c>
      <c r="R122" s="1">
        <f t="shared" si="43"/>
        <v>100.10000000000001</v>
      </c>
      <c r="S122" s="5">
        <f t="shared" si="35"/>
        <v>0</v>
      </c>
      <c r="T122" s="1">
        <f t="shared" si="36"/>
        <v>210</v>
      </c>
    </row>
    <row r="123" spans="1:20" ht="12.75">
      <c r="A123" s="1">
        <f t="shared" si="37"/>
        <v>810</v>
      </c>
      <c r="B123" s="5">
        <f t="shared" si="29"/>
        <v>12.345679012345677</v>
      </c>
      <c r="C123" s="5">
        <f t="shared" si="30"/>
        <v>8.650617283950618</v>
      </c>
      <c r="D123" s="5">
        <f t="shared" si="31"/>
        <v>-681.0000000000001</v>
      </c>
      <c r="E123" s="5">
        <f t="shared" si="32"/>
        <v>-1061.6999999999998</v>
      </c>
      <c r="F123" s="1">
        <f t="shared" si="38"/>
        <v>100</v>
      </c>
      <c r="H123" s="1">
        <f t="shared" si="39"/>
        <v>100</v>
      </c>
      <c r="I123" s="5">
        <f t="shared" si="20"/>
        <v>-551610.0000000001</v>
      </c>
      <c r="J123" s="5">
        <f t="shared" si="21"/>
        <v>-859976.9999999999</v>
      </c>
      <c r="K123" s="5">
        <f t="shared" si="33"/>
        <v>24.691358024691354</v>
      </c>
      <c r="L123" s="5">
        <f t="shared" si="34"/>
        <v>11.245802469135805</v>
      </c>
      <c r="M123" s="5">
        <f t="shared" si="40"/>
        <v>0</v>
      </c>
      <c r="N123" s="5">
        <f t="shared" si="41"/>
        <v>0</v>
      </c>
      <c r="O123" s="1">
        <f t="shared" si="22"/>
        <v>100</v>
      </c>
      <c r="P123" s="5">
        <f t="shared" si="28"/>
        <v>99.99999999999999</v>
      </c>
      <c r="Q123" s="5">
        <f t="shared" si="42"/>
        <v>70</v>
      </c>
      <c r="R123" s="1">
        <f t="shared" si="43"/>
        <v>100.10000000000001</v>
      </c>
      <c r="S123" s="5">
        <f t="shared" si="35"/>
        <v>0</v>
      </c>
      <c r="T123" s="1">
        <f t="shared" si="36"/>
        <v>210</v>
      </c>
    </row>
    <row r="124" spans="1:20" ht="12.75">
      <c r="A124" s="1">
        <f t="shared" si="37"/>
        <v>820</v>
      </c>
      <c r="B124" s="5">
        <f t="shared" si="29"/>
        <v>12.19512195121951</v>
      </c>
      <c r="C124" s="5">
        <f t="shared" si="30"/>
        <v>8.545121951219514</v>
      </c>
      <c r="D124" s="5">
        <f t="shared" si="31"/>
        <v>-692.0000000000001</v>
      </c>
      <c r="E124" s="5">
        <f t="shared" si="32"/>
        <v>-1077.3999999999999</v>
      </c>
      <c r="F124" s="1">
        <f t="shared" si="38"/>
        <v>100</v>
      </c>
      <c r="H124" s="1">
        <f t="shared" si="39"/>
        <v>100</v>
      </c>
      <c r="I124" s="5">
        <f t="shared" si="20"/>
        <v>-567440.0000000001</v>
      </c>
      <c r="J124" s="5">
        <f t="shared" si="21"/>
        <v>-883467.9999999999</v>
      </c>
      <c r="K124" s="5">
        <f t="shared" si="33"/>
        <v>24.39024390243902</v>
      </c>
      <c r="L124" s="5">
        <f t="shared" si="34"/>
        <v>11.108658536585368</v>
      </c>
      <c r="M124" s="5">
        <f t="shared" si="40"/>
        <v>0</v>
      </c>
      <c r="N124" s="5">
        <f t="shared" si="41"/>
        <v>0</v>
      </c>
      <c r="O124" s="1">
        <f t="shared" si="22"/>
        <v>100</v>
      </c>
      <c r="P124" s="5">
        <f t="shared" si="28"/>
        <v>99.99999999999999</v>
      </c>
      <c r="Q124" s="5">
        <f t="shared" si="42"/>
        <v>70</v>
      </c>
      <c r="R124" s="1">
        <f t="shared" si="43"/>
        <v>100.10000000000001</v>
      </c>
      <c r="S124" s="5">
        <f t="shared" si="35"/>
        <v>0</v>
      </c>
      <c r="T124" s="1">
        <f t="shared" si="36"/>
        <v>210</v>
      </c>
    </row>
    <row r="125" spans="1:20" ht="12.75">
      <c r="A125" s="1">
        <f t="shared" si="37"/>
        <v>830</v>
      </c>
      <c r="B125" s="5">
        <f t="shared" si="29"/>
        <v>12.048192771084334</v>
      </c>
      <c r="C125" s="5">
        <f t="shared" si="30"/>
        <v>8.442168674698797</v>
      </c>
      <c r="D125" s="5">
        <f t="shared" si="31"/>
        <v>-703.0000000000001</v>
      </c>
      <c r="E125" s="5">
        <f t="shared" si="32"/>
        <v>-1093.1</v>
      </c>
      <c r="F125" s="1">
        <f t="shared" si="38"/>
        <v>100</v>
      </c>
      <c r="H125" s="1">
        <f t="shared" si="39"/>
        <v>100</v>
      </c>
      <c r="I125" s="5">
        <f t="shared" si="20"/>
        <v>-583490.0000000001</v>
      </c>
      <c r="J125" s="5">
        <f t="shared" si="21"/>
        <v>-907272.9999999999</v>
      </c>
      <c r="K125" s="5">
        <f t="shared" si="33"/>
        <v>24.09638554216867</v>
      </c>
      <c r="L125" s="5">
        <f t="shared" si="34"/>
        <v>10.974819277108436</v>
      </c>
      <c r="M125" s="5">
        <f t="shared" si="40"/>
        <v>0</v>
      </c>
      <c r="N125" s="5">
        <f t="shared" si="41"/>
        <v>0</v>
      </c>
      <c r="O125" s="1">
        <f t="shared" si="22"/>
        <v>100</v>
      </c>
      <c r="P125" s="5">
        <f t="shared" si="28"/>
        <v>99.99999999999999</v>
      </c>
      <c r="Q125" s="5">
        <f t="shared" si="42"/>
        <v>70</v>
      </c>
      <c r="R125" s="1">
        <f t="shared" si="43"/>
        <v>100.10000000000001</v>
      </c>
      <c r="S125" s="5">
        <f t="shared" si="35"/>
        <v>0</v>
      </c>
      <c r="T125" s="1">
        <f t="shared" si="36"/>
        <v>210</v>
      </c>
    </row>
    <row r="126" spans="1:20" ht="12.75">
      <c r="A126" s="1">
        <f t="shared" si="37"/>
        <v>840</v>
      </c>
      <c r="B126" s="5">
        <f t="shared" si="29"/>
        <v>11.904761904761903</v>
      </c>
      <c r="C126" s="5">
        <f t="shared" si="30"/>
        <v>8.341666666666669</v>
      </c>
      <c r="D126" s="5">
        <f t="shared" si="31"/>
        <v>-714.0000000000001</v>
      </c>
      <c r="E126" s="5">
        <f t="shared" si="32"/>
        <v>-1108.8</v>
      </c>
      <c r="F126" s="1">
        <f t="shared" si="38"/>
        <v>100</v>
      </c>
      <c r="H126" s="1">
        <f t="shared" si="39"/>
        <v>100</v>
      </c>
      <c r="I126" s="5">
        <f t="shared" si="20"/>
        <v>-599760.0000000001</v>
      </c>
      <c r="J126" s="5">
        <f t="shared" si="21"/>
        <v>-931392</v>
      </c>
      <c r="K126" s="5">
        <f t="shared" si="33"/>
        <v>23.809523809523807</v>
      </c>
      <c r="L126" s="5">
        <f t="shared" si="34"/>
        <v>10.84416666666667</v>
      </c>
      <c r="M126" s="5">
        <f t="shared" si="40"/>
        <v>0</v>
      </c>
      <c r="N126" s="5">
        <f t="shared" si="41"/>
        <v>0</v>
      </c>
      <c r="O126" s="1">
        <f t="shared" si="22"/>
        <v>100</v>
      </c>
      <c r="P126" s="5">
        <f t="shared" si="28"/>
        <v>99.99999999999999</v>
      </c>
      <c r="Q126" s="5">
        <f t="shared" si="42"/>
        <v>70</v>
      </c>
      <c r="R126" s="1">
        <f t="shared" si="43"/>
        <v>100.10000000000001</v>
      </c>
      <c r="S126" s="5">
        <f t="shared" si="35"/>
        <v>0</v>
      </c>
      <c r="T126" s="1">
        <f t="shared" si="36"/>
        <v>210</v>
      </c>
    </row>
    <row r="127" spans="1:20" ht="12.75">
      <c r="A127" s="1">
        <f t="shared" si="37"/>
        <v>850</v>
      </c>
      <c r="B127" s="5">
        <f t="shared" si="29"/>
        <v>11.764705882352938</v>
      </c>
      <c r="C127" s="5">
        <f t="shared" si="30"/>
        <v>8.243529411764706</v>
      </c>
      <c r="D127" s="5">
        <f t="shared" si="31"/>
        <v>-725.0000000000001</v>
      </c>
      <c r="E127" s="5">
        <f t="shared" si="32"/>
        <v>-1124.4999999999998</v>
      </c>
      <c r="F127" s="1">
        <f t="shared" si="38"/>
        <v>100</v>
      </c>
      <c r="H127" s="1">
        <f t="shared" si="39"/>
        <v>100</v>
      </c>
      <c r="I127" s="5">
        <f t="shared" si="20"/>
        <v>-616250.0000000001</v>
      </c>
      <c r="J127" s="5">
        <f t="shared" si="21"/>
        <v>-955824.9999999998</v>
      </c>
      <c r="K127" s="5">
        <f t="shared" si="33"/>
        <v>23.529411764705877</v>
      </c>
      <c r="L127" s="5">
        <f t="shared" si="34"/>
        <v>10.71658823529412</v>
      </c>
      <c r="M127" s="5">
        <f t="shared" si="40"/>
        <v>0</v>
      </c>
      <c r="N127" s="5">
        <f t="shared" si="41"/>
        <v>0</v>
      </c>
      <c r="O127" s="1">
        <f t="shared" si="22"/>
        <v>100</v>
      </c>
      <c r="P127" s="5">
        <f t="shared" si="28"/>
        <v>99.99999999999999</v>
      </c>
      <c r="Q127" s="5">
        <f t="shared" si="42"/>
        <v>70</v>
      </c>
      <c r="R127" s="1">
        <f t="shared" si="43"/>
        <v>100.10000000000001</v>
      </c>
      <c r="S127" s="5">
        <f t="shared" si="35"/>
        <v>0</v>
      </c>
      <c r="T127" s="1">
        <f t="shared" si="36"/>
        <v>210</v>
      </c>
    </row>
    <row r="128" spans="1:20" ht="12.75">
      <c r="A128" s="1">
        <f t="shared" si="37"/>
        <v>860</v>
      </c>
      <c r="B128" s="5">
        <f t="shared" si="29"/>
        <v>11.627906976744184</v>
      </c>
      <c r="C128" s="5">
        <f t="shared" si="30"/>
        <v>8.147674418604652</v>
      </c>
      <c r="D128" s="5">
        <f t="shared" si="31"/>
        <v>-736.0000000000001</v>
      </c>
      <c r="E128" s="5">
        <f t="shared" si="32"/>
        <v>-1140.1999999999998</v>
      </c>
      <c r="F128" s="1">
        <f t="shared" si="38"/>
        <v>100</v>
      </c>
      <c r="H128" s="1">
        <f t="shared" si="39"/>
        <v>100</v>
      </c>
      <c r="I128" s="5">
        <f t="shared" si="20"/>
        <v>-632960.0000000001</v>
      </c>
      <c r="J128" s="5">
        <f t="shared" si="21"/>
        <v>-980571.9999999999</v>
      </c>
      <c r="K128" s="5">
        <f t="shared" si="33"/>
        <v>23.255813953488367</v>
      </c>
      <c r="L128" s="5">
        <f t="shared" si="34"/>
        <v>10.591976744186049</v>
      </c>
      <c r="M128" s="5">
        <f t="shared" si="40"/>
        <v>0</v>
      </c>
      <c r="N128" s="5">
        <f t="shared" si="41"/>
        <v>0</v>
      </c>
      <c r="O128" s="1">
        <f t="shared" si="22"/>
        <v>100</v>
      </c>
      <c r="P128" s="5">
        <f t="shared" si="28"/>
        <v>99.99999999999999</v>
      </c>
      <c r="Q128" s="5">
        <f t="shared" si="42"/>
        <v>70</v>
      </c>
      <c r="R128" s="1">
        <f t="shared" si="43"/>
        <v>100.10000000000001</v>
      </c>
      <c r="S128" s="5">
        <f t="shared" si="35"/>
        <v>0</v>
      </c>
      <c r="T128" s="1">
        <f t="shared" si="36"/>
        <v>210</v>
      </c>
    </row>
    <row r="129" spans="1:20" ht="12.75">
      <c r="A129" s="1">
        <f t="shared" si="37"/>
        <v>870</v>
      </c>
      <c r="B129" s="5">
        <f t="shared" si="29"/>
        <v>11.494252873563216</v>
      </c>
      <c r="C129" s="5">
        <f t="shared" si="30"/>
        <v>8.054022988505748</v>
      </c>
      <c r="D129" s="5">
        <f t="shared" si="31"/>
        <v>-747.0000000000001</v>
      </c>
      <c r="E129" s="5">
        <f t="shared" si="32"/>
        <v>-1155.8999999999999</v>
      </c>
      <c r="F129" s="1">
        <f t="shared" si="38"/>
        <v>100</v>
      </c>
      <c r="H129" s="1">
        <f t="shared" si="39"/>
        <v>100</v>
      </c>
      <c r="I129" s="5">
        <f t="shared" si="20"/>
        <v>-649890.0000000001</v>
      </c>
      <c r="J129" s="5">
        <f t="shared" si="21"/>
        <v>-1005632.9999999999</v>
      </c>
      <c r="K129" s="5">
        <f t="shared" si="33"/>
        <v>22.988505747126432</v>
      </c>
      <c r="L129" s="5">
        <f t="shared" si="34"/>
        <v>10.470229885057474</v>
      </c>
      <c r="M129" s="5">
        <f t="shared" si="40"/>
        <v>0</v>
      </c>
      <c r="N129" s="5">
        <f t="shared" si="41"/>
        <v>0</v>
      </c>
      <c r="O129" s="1">
        <f t="shared" si="22"/>
        <v>100</v>
      </c>
      <c r="P129" s="5">
        <f t="shared" si="28"/>
        <v>99.99999999999999</v>
      </c>
      <c r="Q129" s="5">
        <f t="shared" si="42"/>
        <v>70</v>
      </c>
      <c r="R129" s="1">
        <f t="shared" si="43"/>
        <v>100.10000000000001</v>
      </c>
      <c r="S129" s="5">
        <f t="shared" si="35"/>
        <v>0</v>
      </c>
      <c r="T129" s="1">
        <f t="shared" si="36"/>
        <v>210</v>
      </c>
    </row>
    <row r="130" spans="1:20" ht="12.75">
      <c r="A130" s="1">
        <f t="shared" si="37"/>
        <v>880</v>
      </c>
      <c r="B130" s="5">
        <f t="shared" si="29"/>
        <v>11.363636363636362</v>
      </c>
      <c r="C130" s="5">
        <f t="shared" si="30"/>
        <v>7.962500000000001</v>
      </c>
      <c r="D130" s="5">
        <f t="shared" si="31"/>
        <v>-758.0000000000001</v>
      </c>
      <c r="E130" s="5">
        <f t="shared" si="32"/>
        <v>-1171.6</v>
      </c>
      <c r="F130" s="1">
        <f t="shared" si="38"/>
        <v>100</v>
      </c>
      <c r="H130" s="1">
        <f t="shared" si="39"/>
        <v>100</v>
      </c>
      <c r="I130" s="5">
        <f t="shared" si="20"/>
        <v>-667040.0000000001</v>
      </c>
      <c r="J130" s="5">
        <f t="shared" si="21"/>
        <v>-1031007.9999999999</v>
      </c>
      <c r="K130" s="5">
        <f t="shared" si="33"/>
        <v>22.727272727272723</v>
      </c>
      <c r="L130" s="5">
        <f t="shared" si="34"/>
        <v>10.351250000000002</v>
      </c>
      <c r="M130" s="5">
        <f t="shared" si="40"/>
        <v>0</v>
      </c>
      <c r="N130" s="5">
        <f t="shared" si="41"/>
        <v>0</v>
      </c>
      <c r="O130" s="1">
        <f t="shared" si="22"/>
        <v>100</v>
      </c>
      <c r="P130" s="5">
        <f t="shared" si="28"/>
        <v>99.99999999999999</v>
      </c>
      <c r="Q130" s="5">
        <f t="shared" si="42"/>
        <v>70</v>
      </c>
      <c r="R130" s="1">
        <f t="shared" si="43"/>
        <v>100.10000000000001</v>
      </c>
      <c r="S130" s="5">
        <f t="shared" si="35"/>
        <v>0</v>
      </c>
      <c r="T130" s="1">
        <f t="shared" si="36"/>
        <v>210</v>
      </c>
    </row>
    <row r="131" spans="1:20" ht="12.75">
      <c r="A131" s="1">
        <f t="shared" si="37"/>
        <v>890</v>
      </c>
      <c r="B131" s="5">
        <f t="shared" si="29"/>
        <v>11.235955056179773</v>
      </c>
      <c r="C131" s="5">
        <f t="shared" si="30"/>
        <v>7.8730337078651695</v>
      </c>
      <c r="D131" s="5">
        <f t="shared" si="31"/>
        <v>-769.0000000000001</v>
      </c>
      <c r="E131" s="5">
        <f t="shared" si="32"/>
        <v>-1187.3</v>
      </c>
      <c r="F131" s="1">
        <f t="shared" si="38"/>
        <v>100</v>
      </c>
      <c r="H131" s="1">
        <f t="shared" si="39"/>
        <v>100</v>
      </c>
      <c r="I131" s="5">
        <f aca="true" t="shared" si="44" ref="I131:I139">+A131*D131</f>
        <v>-684410.0000000001</v>
      </c>
      <c r="J131" s="5">
        <f aca="true" t="shared" si="45" ref="J131:J139">+A131*E131</f>
        <v>-1056697</v>
      </c>
      <c r="K131" s="5">
        <f t="shared" si="33"/>
        <v>22.471910112359545</v>
      </c>
      <c r="L131" s="5">
        <f t="shared" si="34"/>
        <v>10.234943820224721</v>
      </c>
      <c r="M131" s="5">
        <f t="shared" si="40"/>
        <v>0</v>
      </c>
      <c r="N131" s="5">
        <f t="shared" si="41"/>
        <v>0</v>
      </c>
      <c r="O131" s="1">
        <f aca="true" t="shared" si="46" ref="O131:O139">O130</f>
        <v>100</v>
      </c>
      <c r="P131" s="5">
        <f t="shared" si="28"/>
        <v>99.99999999999999</v>
      </c>
      <c r="Q131" s="5">
        <f t="shared" si="42"/>
        <v>70</v>
      </c>
      <c r="R131" s="1">
        <f t="shared" si="43"/>
        <v>100.10000000000001</v>
      </c>
      <c r="S131" s="5">
        <f t="shared" si="35"/>
        <v>0</v>
      </c>
      <c r="T131" s="1">
        <f t="shared" si="36"/>
        <v>210</v>
      </c>
    </row>
    <row r="132" spans="1:20" ht="12.75">
      <c r="A132" s="1">
        <f t="shared" si="37"/>
        <v>900</v>
      </c>
      <c r="B132" s="5">
        <f t="shared" si="29"/>
        <v>11.111111111111109</v>
      </c>
      <c r="C132" s="5">
        <f t="shared" si="30"/>
        <v>7.785555555555557</v>
      </c>
      <c r="D132" s="5">
        <f t="shared" si="31"/>
        <v>-780.0000000000001</v>
      </c>
      <c r="E132" s="5">
        <f t="shared" si="32"/>
        <v>-1202.9999999999998</v>
      </c>
      <c r="F132" s="1">
        <f t="shared" si="38"/>
        <v>100</v>
      </c>
      <c r="H132" s="1">
        <f t="shared" si="39"/>
        <v>100</v>
      </c>
      <c r="I132" s="5">
        <f t="shared" si="44"/>
        <v>-702000.0000000001</v>
      </c>
      <c r="J132" s="5">
        <f t="shared" si="45"/>
        <v>-1082699.9999999998</v>
      </c>
      <c r="K132" s="5">
        <f t="shared" si="33"/>
        <v>22.222222222222218</v>
      </c>
      <c r="L132" s="5">
        <f t="shared" si="34"/>
        <v>10.121222222222224</v>
      </c>
      <c r="M132" s="5">
        <f t="shared" si="40"/>
        <v>0</v>
      </c>
      <c r="N132" s="5">
        <f t="shared" si="41"/>
        <v>0</v>
      </c>
      <c r="O132" s="1">
        <f t="shared" si="46"/>
        <v>100</v>
      </c>
      <c r="P132" s="5">
        <f t="shared" si="28"/>
        <v>99.99999999999999</v>
      </c>
      <c r="Q132" s="5">
        <f t="shared" si="42"/>
        <v>70</v>
      </c>
      <c r="R132" s="1">
        <f t="shared" si="43"/>
        <v>100.10000000000001</v>
      </c>
      <c r="S132" s="5">
        <f t="shared" si="35"/>
        <v>0</v>
      </c>
      <c r="T132" s="1">
        <f t="shared" si="36"/>
        <v>210</v>
      </c>
    </row>
    <row r="133" spans="1:20" ht="12.75">
      <c r="A133" s="1">
        <f t="shared" si="37"/>
        <v>910</v>
      </c>
      <c r="B133" s="5">
        <f t="shared" si="29"/>
        <v>10.989010989010987</v>
      </c>
      <c r="C133" s="5">
        <f t="shared" si="30"/>
        <v>7.700000000000001</v>
      </c>
      <c r="D133" s="5">
        <f t="shared" si="31"/>
        <v>-791.0000000000001</v>
      </c>
      <c r="E133" s="5">
        <f t="shared" si="32"/>
        <v>-1218.6999999999998</v>
      </c>
      <c r="F133" s="1">
        <f t="shared" si="38"/>
        <v>100</v>
      </c>
      <c r="H133" s="1">
        <f t="shared" si="39"/>
        <v>100</v>
      </c>
      <c r="I133" s="5">
        <f t="shared" si="44"/>
        <v>-719810.0000000001</v>
      </c>
      <c r="J133" s="5">
        <f t="shared" si="45"/>
        <v>-1109016.9999999998</v>
      </c>
      <c r="K133" s="5">
        <f t="shared" si="33"/>
        <v>21.978021978021975</v>
      </c>
      <c r="L133" s="5">
        <f t="shared" si="34"/>
        <v>10.010000000000002</v>
      </c>
      <c r="M133" s="5">
        <f t="shared" si="40"/>
        <v>0</v>
      </c>
      <c r="N133" s="5">
        <f t="shared" si="41"/>
        <v>0</v>
      </c>
      <c r="O133" s="1">
        <f t="shared" si="46"/>
        <v>100</v>
      </c>
      <c r="P133" s="5">
        <f t="shared" si="28"/>
        <v>99.99999999999999</v>
      </c>
      <c r="Q133" s="5">
        <f t="shared" si="42"/>
        <v>70</v>
      </c>
      <c r="R133" s="1">
        <f t="shared" si="43"/>
        <v>100.10000000000001</v>
      </c>
      <c r="S133" s="5">
        <f t="shared" si="35"/>
        <v>0</v>
      </c>
      <c r="T133" s="1">
        <f t="shared" si="36"/>
        <v>210</v>
      </c>
    </row>
    <row r="134" spans="1:20" ht="12.75">
      <c r="A134" s="1">
        <f t="shared" si="37"/>
        <v>920</v>
      </c>
      <c r="B134" s="5">
        <f t="shared" si="29"/>
        <v>10.869565217391303</v>
      </c>
      <c r="C134" s="5">
        <f t="shared" si="30"/>
        <v>7.616304347826088</v>
      </c>
      <c r="D134" s="5">
        <f t="shared" si="31"/>
        <v>-802.0000000000001</v>
      </c>
      <c r="E134" s="5">
        <f t="shared" si="32"/>
        <v>-1234.3999999999999</v>
      </c>
      <c r="F134" s="1">
        <f t="shared" si="38"/>
        <v>100</v>
      </c>
      <c r="H134" s="1">
        <f t="shared" si="39"/>
        <v>100</v>
      </c>
      <c r="I134" s="5">
        <f t="shared" si="44"/>
        <v>-737840.0000000001</v>
      </c>
      <c r="J134" s="5">
        <f t="shared" si="45"/>
        <v>-1135647.9999999998</v>
      </c>
      <c r="K134" s="5">
        <f t="shared" si="33"/>
        <v>21.739130434782606</v>
      </c>
      <c r="L134" s="5">
        <f t="shared" si="34"/>
        <v>9.901195652173916</v>
      </c>
      <c r="M134" s="5">
        <f t="shared" si="40"/>
        <v>0</v>
      </c>
      <c r="N134" s="5">
        <f t="shared" si="41"/>
        <v>0</v>
      </c>
      <c r="O134" s="1">
        <f t="shared" si="46"/>
        <v>100</v>
      </c>
      <c r="P134" s="5">
        <f t="shared" si="28"/>
        <v>99.99999999999999</v>
      </c>
      <c r="Q134" s="5">
        <f t="shared" si="42"/>
        <v>70</v>
      </c>
      <c r="R134" s="1">
        <f t="shared" si="43"/>
        <v>100.10000000000001</v>
      </c>
      <c r="S134" s="5">
        <f t="shared" si="35"/>
        <v>0</v>
      </c>
      <c r="T134" s="1">
        <f t="shared" si="36"/>
        <v>210</v>
      </c>
    </row>
    <row r="135" spans="1:20" ht="12.75">
      <c r="A135" s="1">
        <f t="shared" si="37"/>
        <v>930</v>
      </c>
      <c r="B135" s="5">
        <f t="shared" si="29"/>
        <v>10.752688172043008</v>
      </c>
      <c r="C135" s="5">
        <f t="shared" si="30"/>
        <v>7.534408602150538</v>
      </c>
      <c r="D135" s="5">
        <f t="shared" si="31"/>
        <v>-813.0000000000001</v>
      </c>
      <c r="E135" s="5">
        <f t="shared" si="32"/>
        <v>-1250.1</v>
      </c>
      <c r="F135" s="1">
        <f t="shared" si="38"/>
        <v>100</v>
      </c>
      <c r="H135" s="1">
        <f t="shared" si="39"/>
        <v>100</v>
      </c>
      <c r="I135" s="5">
        <f t="shared" si="44"/>
        <v>-756090.0000000001</v>
      </c>
      <c r="J135" s="5">
        <f t="shared" si="45"/>
        <v>-1162593</v>
      </c>
      <c r="K135" s="5">
        <f t="shared" si="33"/>
        <v>21.505376344086017</v>
      </c>
      <c r="L135" s="5">
        <f t="shared" si="34"/>
        <v>9.7947311827957</v>
      </c>
      <c r="M135" s="5">
        <f t="shared" si="40"/>
        <v>0</v>
      </c>
      <c r="N135" s="5">
        <f t="shared" si="41"/>
        <v>0</v>
      </c>
      <c r="O135" s="1">
        <f t="shared" si="46"/>
        <v>100</v>
      </c>
      <c r="P135" s="5">
        <f t="shared" si="28"/>
        <v>99.99999999999999</v>
      </c>
      <c r="Q135" s="5">
        <f t="shared" si="42"/>
        <v>70</v>
      </c>
      <c r="R135" s="1">
        <f t="shared" si="43"/>
        <v>100.10000000000001</v>
      </c>
      <c r="S135" s="5">
        <f t="shared" si="35"/>
        <v>0</v>
      </c>
      <c r="T135" s="1">
        <f t="shared" si="36"/>
        <v>210</v>
      </c>
    </row>
    <row r="136" spans="1:20" ht="12.75">
      <c r="A136" s="1">
        <f t="shared" si="37"/>
        <v>940</v>
      </c>
      <c r="B136" s="5">
        <f t="shared" si="29"/>
        <v>10.638297872340424</v>
      </c>
      <c r="C136" s="5">
        <f t="shared" si="30"/>
        <v>7.454255319148937</v>
      </c>
      <c r="D136" s="5">
        <f t="shared" si="31"/>
        <v>-824</v>
      </c>
      <c r="E136" s="5">
        <f t="shared" si="32"/>
        <v>-1265.8</v>
      </c>
      <c r="F136" s="1">
        <f t="shared" si="38"/>
        <v>100</v>
      </c>
      <c r="H136" s="1">
        <f t="shared" si="39"/>
        <v>100</v>
      </c>
      <c r="I136" s="5">
        <f t="shared" si="44"/>
        <v>-774560</v>
      </c>
      <c r="J136" s="5">
        <f t="shared" si="45"/>
        <v>-1189852</v>
      </c>
      <c r="K136" s="5">
        <f t="shared" si="33"/>
        <v>21.276595744680847</v>
      </c>
      <c r="L136" s="5">
        <f t="shared" si="34"/>
        <v>9.690531914893619</v>
      </c>
      <c r="M136" s="5">
        <f t="shared" si="40"/>
        <v>0</v>
      </c>
      <c r="N136" s="5">
        <f t="shared" si="41"/>
        <v>0</v>
      </c>
      <c r="O136" s="1">
        <f t="shared" si="46"/>
        <v>100</v>
      </c>
      <c r="P136" s="5">
        <f t="shared" si="28"/>
        <v>99.99999999999999</v>
      </c>
      <c r="Q136" s="5">
        <f t="shared" si="42"/>
        <v>70</v>
      </c>
      <c r="R136" s="1">
        <f t="shared" si="43"/>
        <v>100.10000000000001</v>
      </c>
      <c r="S136" s="5">
        <f t="shared" si="35"/>
        <v>0</v>
      </c>
      <c r="T136" s="1">
        <f t="shared" si="36"/>
        <v>210</v>
      </c>
    </row>
    <row r="137" spans="1:20" ht="12.75">
      <c r="A137" s="1">
        <f t="shared" si="37"/>
        <v>950</v>
      </c>
      <c r="B137" s="5">
        <f t="shared" si="29"/>
        <v>10.526315789473683</v>
      </c>
      <c r="C137" s="5">
        <f t="shared" si="30"/>
        <v>7.375789473684211</v>
      </c>
      <c r="D137" s="5">
        <f t="shared" si="31"/>
        <v>-835</v>
      </c>
      <c r="E137" s="5">
        <f t="shared" si="32"/>
        <v>-1281.4999999999998</v>
      </c>
      <c r="F137" s="1">
        <f t="shared" si="38"/>
        <v>100</v>
      </c>
      <c r="H137" s="1">
        <f t="shared" si="39"/>
        <v>100</v>
      </c>
      <c r="I137" s="5">
        <f t="shared" si="44"/>
        <v>-793250</v>
      </c>
      <c r="J137" s="5">
        <f t="shared" si="45"/>
        <v>-1217424.9999999998</v>
      </c>
      <c r="K137" s="5">
        <f t="shared" si="33"/>
        <v>21.052631578947366</v>
      </c>
      <c r="L137" s="5">
        <f t="shared" si="34"/>
        <v>9.588526315789476</v>
      </c>
      <c r="M137" s="5">
        <f t="shared" si="40"/>
        <v>0</v>
      </c>
      <c r="N137" s="5">
        <f t="shared" si="41"/>
        <v>0</v>
      </c>
      <c r="O137" s="1">
        <f t="shared" si="46"/>
        <v>100</v>
      </c>
      <c r="P137" s="5">
        <f t="shared" si="28"/>
        <v>99.99999999999999</v>
      </c>
      <c r="Q137" s="5">
        <f t="shared" si="42"/>
        <v>70</v>
      </c>
      <c r="R137" s="1">
        <f t="shared" si="43"/>
        <v>100.10000000000001</v>
      </c>
      <c r="S137" s="5">
        <f t="shared" si="35"/>
        <v>0</v>
      </c>
      <c r="T137" s="1">
        <f t="shared" si="36"/>
        <v>210</v>
      </c>
    </row>
    <row r="138" spans="1:20" ht="12.75">
      <c r="A138" s="1">
        <f t="shared" si="37"/>
        <v>960</v>
      </c>
      <c r="B138" s="5">
        <f t="shared" si="29"/>
        <v>10.416666666666664</v>
      </c>
      <c r="C138" s="5">
        <f t="shared" si="30"/>
        <v>7.298958333333334</v>
      </c>
      <c r="D138" s="5">
        <f t="shared" si="31"/>
        <v>-846</v>
      </c>
      <c r="E138" s="5">
        <f t="shared" si="32"/>
        <v>-1297.1999999999998</v>
      </c>
      <c r="F138" s="1">
        <f t="shared" si="38"/>
        <v>100</v>
      </c>
      <c r="H138" s="1">
        <f t="shared" si="39"/>
        <v>100</v>
      </c>
      <c r="I138" s="5">
        <f t="shared" si="44"/>
        <v>-812160</v>
      </c>
      <c r="J138" s="5">
        <f t="shared" si="45"/>
        <v>-1245311.9999999998</v>
      </c>
      <c r="K138" s="5">
        <f t="shared" si="33"/>
        <v>20.83333333333333</v>
      </c>
      <c r="L138" s="5">
        <f t="shared" si="34"/>
        <v>9.488645833333335</v>
      </c>
      <c r="M138" s="5">
        <f t="shared" si="40"/>
        <v>0</v>
      </c>
      <c r="N138" s="5">
        <f t="shared" si="41"/>
        <v>0</v>
      </c>
      <c r="O138" s="1">
        <f t="shared" si="46"/>
        <v>100</v>
      </c>
      <c r="P138" s="5">
        <f>+I$40/O138</f>
        <v>99.99999999999999</v>
      </c>
      <c r="Q138" s="5">
        <f t="shared" si="42"/>
        <v>70</v>
      </c>
      <c r="R138" s="1">
        <f t="shared" si="43"/>
        <v>100.10000000000001</v>
      </c>
      <c r="S138" s="5">
        <f t="shared" si="35"/>
        <v>0</v>
      </c>
      <c r="T138" s="1">
        <f t="shared" si="36"/>
        <v>210</v>
      </c>
    </row>
    <row r="139" spans="1:20" ht="12.75">
      <c r="A139" s="1">
        <f t="shared" si="37"/>
        <v>970</v>
      </c>
      <c r="B139" s="5">
        <f aca="true" t="shared" si="47" ref="B139:B169">+I$40/A139</f>
        <v>10.309278350515463</v>
      </c>
      <c r="C139" s="5">
        <f t="shared" si="30"/>
        <v>7.2237113402061865</v>
      </c>
      <c r="D139" s="5">
        <f t="shared" si="31"/>
        <v>-857</v>
      </c>
      <c r="E139" s="5">
        <f t="shared" si="32"/>
        <v>-1312.8999999999999</v>
      </c>
      <c r="F139" s="1">
        <f t="shared" si="38"/>
        <v>100</v>
      </c>
      <c r="H139" s="1">
        <f t="shared" si="39"/>
        <v>100</v>
      </c>
      <c r="I139" s="5">
        <f t="shared" si="44"/>
        <v>-831290</v>
      </c>
      <c r="J139" s="5">
        <f t="shared" si="45"/>
        <v>-1273512.9999999998</v>
      </c>
      <c r="K139" s="5">
        <f aca="true" t="shared" si="48" ref="K139:K171">+I$40*K$40/A139</f>
        <v>20.618556701030926</v>
      </c>
      <c r="L139" s="5">
        <f aca="true" t="shared" si="49" ref="L139:L169">+J$40*L$40/A139</f>
        <v>9.390824742268043</v>
      </c>
      <c r="M139" s="5">
        <f t="shared" si="40"/>
        <v>0</v>
      </c>
      <c r="N139" s="5">
        <f t="shared" si="41"/>
        <v>0</v>
      </c>
      <c r="O139" s="1">
        <f t="shared" si="46"/>
        <v>100</v>
      </c>
      <c r="P139" s="5">
        <f>+I$40/O139</f>
        <v>99.99999999999999</v>
      </c>
      <c r="Q139" s="5">
        <f t="shared" si="42"/>
        <v>70</v>
      </c>
      <c r="R139" s="1">
        <f t="shared" si="43"/>
        <v>100.10000000000001</v>
      </c>
      <c r="S139" s="5">
        <f t="shared" si="35"/>
        <v>0</v>
      </c>
      <c r="T139" s="1">
        <f t="shared" si="36"/>
        <v>210</v>
      </c>
    </row>
    <row r="140" spans="1:20" ht="12.75">
      <c r="A140" s="1">
        <f t="shared" si="37"/>
        <v>980</v>
      </c>
      <c r="B140" s="5">
        <f t="shared" si="47"/>
        <v>10.20408163265306</v>
      </c>
      <c r="E140" s="5">
        <f t="shared" si="32"/>
        <v>-1328.6</v>
      </c>
      <c r="F140" s="1">
        <f t="shared" si="38"/>
        <v>100</v>
      </c>
      <c r="H140" s="1">
        <f t="shared" si="39"/>
        <v>100</v>
      </c>
      <c r="K140" s="5">
        <f t="shared" si="48"/>
        <v>20.40816326530612</v>
      </c>
      <c r="L140" s="5">
        <f t="shared" si="49"/>
        <v>9.295000000000002</v>
      </c>
      <c r="Q140" s="5">
        <f t="shared" si="42"/>
        <v>70</v>
      </c>
      <c r="R140" s="1">
        <f t="shared" si="43"/>
        <v>100.10000000000001</v>
      </c>
      <c r="S140" s="5">
        <f t="shared" si="35"/>
        <v>0</v>
      </c>
      <c r="T140" s="1">
        <f t="shared" si="36"/>
        <v>210</v>
      </c>
    </row>
    <row r="141" spans="1:20" ht="12.75">
      <c r="A141" s="1">
        <f t="shared" si="37"/>
        <v>990</v>
      </c>
      <c r="B141" s="5">
        <f t="shared" si="47"/>
        <v>10.101010101010099</v>
      </c>
      <c r="E141" s="5">
        <f t="shared" si="32"/>
        <v>-1344.3</v>
      </c>
      <c r="F141" s="1">
        <f t="shared" si="38"/>
        <v>100</v>
      </c>
      <c r="H141" s="1">
        <f t="shared" si="39"/>
        <v>100</v>
      </c>
      <c r="K141" s="5">
        <f t="shared" si="48"/>
        <v>20.202020202020197</v>
      </c>
      <c r="L141" s="5">
        <f t="shared" si="49"/>
        <v>9.201111111111114</v>
      </c>
      <c r="Q141" s="5">
        <f t="shared" si="42"/>
        <v>70</v>
      </c>
      <c r="R141" s="1">
        <f t="shared" si="43"/>
        <v>100.10000000000001</v>
      </c>
      <c r="S141" s="5">
        <f t="shared" si="35"/>
        <v>0</v>
      </c>
      <c r="T141" s="1">
        <f t="shared" si="36"/>
        <v>210</v>
      </c>
    </row>
    <row r="142" spans="1:20" ht="12.75">
      <c r="A142" s="1">
        <f t="shared" si="37"/>
        <v>1000</v>
      </c>
      <c r="B142" s="5">
        <f t="shared" si="47"/>
        <v>9.999999999999998</v>
      </c>
      <c r="E142" s="5">
        <f t="shared" si="32"/>
        <v>-1359.9999999999998</v>
      </c>
      <c r="F142" s="1">
        <f t="shared" si="38"/>
        <v>100</v>
      </c>
      <c r="H142" s="1">
        <f t="shared" si="39"/>
        <v>100</v>
      </c>
      <c r="K142" s="5">
        <f t="shared" si="48"/>
        <v>19.999999999999996</v>
      </c>
      <c r="L142" s="5">
        <f t="shared" si="49"/>
        <v>9.109100000000002</v>
      </c>
      <c r="Q142" s="5">
        <f t="shared" si="42"/>
        <v>70</v>
      </c>
      <c r="R142" s="1">
        <f t="shared" si="43"/>
        <v>100.10000000000001</v>
      </c>
      <c r="S142" s="5">
        <f t="shared" si="35"/>
        <v>0</v>
      </c>
      <c r="T142" s="1">
        <f t="shared" si="36"/>
        <v>210</v>
      </c>
    </row>
    <row r="143" spans="1:20" ht="12.75">
      <c r="A143" s="1">
        <f t="shared" si="37"/>
        <v>1010</v>
      </c>
      <c r="B143" s="5">
        <f t="shared" si="47"/>
        <v>9.9009900990099</v>
      </c>
      <c r="E143" s="5">
        <f t="shared" si="32"/>
        <v>-1375.6999999999998</v>
      </c>
      <c r="F143" s="1">
        <f t="shared" si="38"/>
        <v>100</v>
      </c>
      <c r="H143" s="1">
        <f t="shared" si="39"/>
        <v>100</v>
      </c>
      <c r="K143" s="5">
        <f t="shared" si="48"/>
        <v>19.8019801980198</v>
      </c>
      <c r="L143" s="5">
        <f t="shared" si="49"/>
        <v>9.018910891089112</v>
      </c>
      <c r="Q143" s="5">
        <f t="shared" si="42"/>
        <v>70</v>
      </c>
      <c r="R143" s="1">
        <f t="shared" si="43"/>
        <v>100.10000000000001</v>
      </c>
      <c r="S143" s="5">
        <f t="shared" si="35"/>
        <v>0</v>
      </c>
      <c r="T143" s="1">
        <f t="shared" si="36"/>
        <v>210</v>
      </c>
    </row>
    <row r="144" spans="1:20" ht="12.75">
      <c r="A144" s="1">
        <f t="shared" si="37"/>
        <v>1020</v>
      </c>
      <c r="B144" s="5">
        <f t="shared" si="47"/>
        <v>9.80392156862745</v>
      </c>
      <c r="E144" s="5">
        <f t="shared" si="32"/>
        <v>-1391.3999999999999</v>
      </c>
      <c r="F144" s="1">
        <f t="shared" si="38"/>
        <v>100</v>
      </c>
      <c r="H144" s="1">
        <f t="shared" si="39"/>
        <v>100</v>
      </c>
      <c r="K144" s="5">
        <f t="shared" si="48"/>
        <v>19.6078431372549</v>
      </c>
      <c r="L144" s="5">
        <f t="shared" si="49"/>
        <v>8.930490196078434</v>
      </c>
      <c r="Q144" s="5">
        <f t="shared" si="42"/>
        <v>70</v>
      </c>
      <c r="R144" s="1">
        <f t="shared" si="43"/>
        <v>100.10000000000001</v>
      </c>
      <c r="S144" s="5">
        <f t="shared" si="35"/>
        <v>0</v>
      </c>
      <c r="T144" s="1">
        <f t="shared" si="36"/>
        <v>210</v>
      </c>
    </row>
    <row r="145" spans="1:20" ht="12.75">
      <c r="A145" s="1">
        <f aca="true" t="shared" si="50" ref="A145:A169">+A144+ROUND(K$5/20,0)</f>
        <v>1025</v>
      </c>
      <c r="B145" s="5">
        <f t="shared" si="47"/>
        <v>9.756097560975608</v>
      </c>
      <c r="E145" s="5">
        <f t="shared" si="32"/>
        <v>-1399.2499999999998</v>
      </c>
      <c r="F145" s="1">
        <f t="shared" si="38"/>
        <v>100</v>
      </c>
      <c r="H145" s="1">
        <f t="shared" si="39"/>
        <v>100</v>
      </c>
      <c r="K145" s="5">
        <f t="shared" si="48"/>
        <v>19.512195121951216</v>
      </c>
      <c r="L145" s="5">
        <f t="shared" si="49"/>
        <v>8.886926829268296</v>
      </c>
      <c r="Q145" s="5">
        <f t="shared" si="42"/>
        <v>70</v>
      </c>
      <c r="R145" s="1">
        <f t="shared" si="43"/>
        <v>100.10000000000001</v>
      </c>
      <c r="S145" s="5">
        <f t="shared" si="35"/>
        <v>0</v>
      </c>
      <c r="T145" s="1">
        <f t="shared" si="36"/>
        <v>210</v>
      </c>
    </row>
    <row r="146" spans="1:20" ht="12.75">
      <c r="A146" s="1">
        <f t="shared" si="50"/>
        <v>1030</v>
      </c>
      <c r="B146" s="5">
        <f t="shared" si="47"/>
        <v>9.708737864077667</v>
      </c>
      <c r="E146" s="5">
        <f t="shared" si="32"/>
        <v>-1407.1</v>
      </c>
      <c r="F146" s="1">
        <f t="shared" si="38"/>
        <v>100</v>
      </c>
      <c r="H146" s="1">
        <f t="shared" si="39"/>
        <v>100</v>
      </c>
      <c r="K146" s="5">
        <f t="shared" si="48"/>
        <v>19.417475728155335</v>
      </c>
      <c r="L146" s="5">
        <f t="shared" si="49"/>
        <v>8.843786407766993</v>
      </c>
      <c r="Q146" s="5">
        <f t="shared" si="42"/>
        <v>70</v>
      </c>
      <c r="R146" s="1">
        <f t="shared" si="43"/>
        <v>100.10000000000001</v>
      </c>
      <c r="S146" s="5">
        <f t="shared" si="35"/>
        <v>0</v>
      </c>
      <c r="T146" s="1">
        <f t="shared" si="36"/>
        <v>210</v>
      </c>
    </row>
    <row r="147" spans="1:20" ht="12.75">
      <c r="A147" s="1">
        <f t="shared" si="50"/>
        <v>1035</v>
      </c>
      <c r="B147" s="5">
        <f t="shared" si="47"/>
        <v>9.661835748792269</v>
      </c>
      <c r="E147" s="5">
        <f t="shared" si="32"/>
        <v>-1414.9499999999998</v>
      </c>
      <c r="F147" s="1">
        <f t="shared" si="38"/>
        <v>100</v>
      </c>
      <c r="H147" s="1">
        <f t="shared" si="39"/>
        <v>100</v>
      </c>
      <c r="K147" s="5">
        <f t="shared" si="48"/>
        <v>19.323671497584538</v>
      </c>
      <c r="L147" s="5">
        <f t="shared" si="49"/>
        <v>8.80106280193237</v>
      </c>
      <c r="Q147" s="5">
        <f t="shared" si="42"/>
        <v>70</v>
      </c>
      <c r="R147" s="1">
        <f t="shared" si="43"/>
        <v>100.10000000000001</v>
      </c>
      <c r="S147" s="5">
        <f t="shared" si="35"/>
        <v>0</v>
      </c>
      <c r="T147" s="1">
        <f t="shared" si="36"/>
        <v>210</v>
      </c>
    </row>
    <row r="148" spans="1:20" ht="12.75">
      <c r="A148" s="1">
        <f t="shared" si="50"/>
        <v>1040</v>
      </c>
      <c r="B148" s="5">
        <f t="shared" si="47"/>
        <v>9.615384615384613</v>
      </c>
      <c r="E148" s="5">
        <f t="shared" si="32"/>
        <v>-1422.7999999999997</v>
      </c>
      <c r="F148" s="1">
        <f t="shared" si="38"/>
        <v>100</v>
      </c>
      <c r="H148" s="1">
        <f t="shared" si="39"/>
        <v>100</v>
      </c>
      <c r="K148" s="5">
        <f t="shared" si="48"/>
        <v>19.230769230769226</v>
      </c>
      <c r="L148" s="5">
        <f t="shared" si="49"/>
        <v>8.758750000000003</v>
      </c>
      <c r="Q148" s="5">
        <f t="shared" si="42"/>
        <v>70</v>
      </c>
      <c r="R148" s="1">
        <f t="shared" si="43"/>
        <v>100.10000000000001</v>
      </c>
      <c r="S148" s="5">
        <f t="shared" si="35"/>
        <v>0</v>
      </c>
      <c r="T148" s="1">
        <f t="shared" si="36"/>
        <v>210</v>
      </c>
    </row>
    <row r="149" spans="1:20" ht="12.75">
      <c r="A149" s="1">
        <f t="shared" si="50"/>
        <v>1045</v>
      </c>
      <c r="B149" s="5">
        <f t="shared" si="47"/>
        <v>9.56937799043062</v>
      </c>
      <c r="E149" s="5">
        <f t="shared" si="32"/>
        <v>-1430.6499999999999</v>
      </c>
      <c r="F149" s="1">
        <f t="shared" si="38"/>
        <v>100</v>
      </c>
      <c r="H149" s="1">
        <f t="shared" si="39"/>
        <v>100</v>
      </c>
      <c r="K149" s="5">
        <f t="shared" si="48"/>
        <v>19.13875598086124</v>
      </c>
      <c r="L149" s="5">
        <f t="shared" si="49"/>
        <v>8.71684210526316</v>
      </c>
      <c r="Q149" s="5">
        <f t="shared" si="42"/>
        <v>70</v>
      </c>
      <c r="R149" s="1">
        <f t="shared" si="43"/>
        <v>100.10000000000001</v>
      </c>
      <c r="S149" s="5">
        <f t="shared" si="35"/>
        <v>0</v>
      </c>
      <c r="T149" s="1">
        <f t="shared" si="36"/>
        <v>210</v>
      </c>
    </row>
    <row r="150" spans="1:20" ht="12.75">
      <c r="A150" s="1">
        <f t="shared" si="50"/>
        <v>1050</v>
      </c>
      <c r="B150" s="5">
        <f t="shared" si="47"/>
        <v>9.523809523809522</v>
      </c>
      <c r="E150" s="5">
        <f t="shared" si="32"/>
        <v>-1438.4999999999998</v>
      </c>
      <c r="F150" s="1">
        <f t="shared" si="38"/>
        <v>100</v>
      </c>
      <c r="H150" s="1">
        <f t="shared" si="39"/>
        <v>100</v>
      </c>
      <c r="K150" s="5">
        <f t="shared" si="48"/>
        <v>19.047619047619044</v>
      </c>
      <c r="L150" s="5">
        <f t="shared" si="49"/>
        <v>8.675333333333336</v>
      </c>
      <c r="Q150" s="5">
        <f t="shared" si="42"/>
        <v>70</v>
      </c>
      <c r="R150" s="1">
        <f t="shared" si="43"/>
        <v>100.10000000000001</v>
      </c>
      <c r="S150" s="5">
        <f t="shared" si="35"/>
        <v>0</v>
      </c>
      <c r="T150" s="1">
        <f t="shared" si="36"/>
        <v>210</v>
      </c>
    </row>
    <row r="151" spans="1:20" ht="12.75">
      <c r="A151" s="1">
        <f t="shared" si="50"/>
        <v>1055</v>
      </c>
      <c r="B151" s="5">
        <f t="shared" si="47"/>
        <v>9.478672985781989</v>
      </c>
      <c r="E151" s="5">
        <f t="shared" si="32"/>
        <v>-1446.35</v>
      </c>
      <c r="F151" s="1">
        <f t="shared" si="38"/>
        <v>100</v>
      </c>
      <c r="H151" s="1">
        <f t="shared" si="39"/>
        <v>100</v>
      </c>
      <c r="K151" s="5">
        <f t="shared" si="48"/>
        <v>18.957345971563978</v>
      </c>
      <c r="L151" s="5">
        <f t="shared" si="49"/>
        <v>8.634218009478674</v>
      </c>
      <c r="Q151" s="5">
        <f t="shared" si="42"/>
        <v>70</v>
      </c>
      <c r="R151" s="1">
        <f t="shared" si="43"/>
        <v>100.10000000000001</v>
      </c>
      <c r="S151" s="5">
        <f t="shared" si="35"/>
        <v>0</v>
      </c>
      <c r="T151" s="1">
        <f t="shared" si="36"/>
        <v>210</v>
      </c>
    </row>
    <row r="152" spans="1:20" ht="12.75">
      <c r="A152" s="1">
        <f t="shared" si="50"/>
        <v>1060</v>
      </c>
      <c r="B152" s="5">
        <f t="shared" si="47"/>
        <v>9.433962264150942</v>
      </c>
      <c r="E152" s="5">
        <f t="shared" si="32"/>
        <v>-1454.1999999999998</v>
      </c>
      <c r="F152" s="1">
        <f t="shared" si="38"/>
        <v>100</v>
      </c>
      <c r="H152" s="1">
        <f t="shared" si="39"/>
        <v>100</v>
      </c>
      <c r="K152" s="5">
        <f t="shared" si="48"/>
        <v>18.867924528301884</v>
      </c>
      <c r="L152" s="5">
        <f t="shared" si="49"/>
        <v>8.593490566037739</v>
      </c>
      <c r="Q152" s="5">
        <f t="shared" si="42"/>
        <v>70</v>
      </c>
      <c r="R152" s="1">
        <f t="shared" si="43"/>
        <v>100.10000000000001</v>
      </c>
      <c r="S152" s="5">
        <f t="shared" si="35"/>
        <v>0</v>
      </c>
      <c r="T152" s="1">
        <f t="shared" si="36"/>
        <v>210</v>
      </c>
    </row>
    <row r="153" spans="1:20" ht="12.75">
      <c r="A153" s="1">
        <f t="shared" si="50"/>
        <v>1065</v>
      </c>
      <c r="B153" s="5">
        <f t="shared" si="47"/>
        <v>9.389671361502346</v>
      </c>
      <c r="E153" s="5">
        <f t="shared" si="32"/>
        <v>-1462.0499999999997</v>
      </c>
      <c r="F153" s="1">
        <f t="shared" si="38"/>
        <v>100</v>
      </c>
      <c r="H153" s="1">
        <f t="shared" si="39"/>
        <v>100</v>
      </c>
      <c r="K153" s="5">
        <f t="shared" si="48"/>
        <v>18.779342723004692</v>
      </c>
      <c r="L153" s="5">
        <f t="shared" si="49"/>
        <v>8.553145539906104</v>
      </c>
      <c r="Q153" s="5">
        <f t="shared" si="42"/>
        <v>70</v>
      </c>
      <c r="R153" s="1">
        <f t="shared" si="43"/>
        <v>100.10000000000001</v>
      </c>
      <c r="S153" s="5">
        <f t="shared" si="35"/>
        <v>0</v>
      </c>
      <c r="T153" s="1">
        <f t="shared" si="36"/>
        <v>210</v>
      </c>
    </row>
    <row r="154" spans="1:20" ht="12.75">
      <c r="A154" s="1">
        <f t="shared" si="50"/>
        <v>1070</v>
      </c>
      <c r="B154" s="5">
        <f t="shared" si="47"/>
        <v>9.345794392523363</v>
      </c>
      <c r="E154" s="5">
        <f t="shared" si="32"/>
        <v>-1469.8999999999999</v>
      </c>
      <c r="F154" s="1">
        <f t="shared" si="38"/>
        <v>100</v>
      </c>
      <c r="H154" s="1">
        <f t="shared" si="39"/>
        <v>100</v>
      </c>
      <c r="K154" s="5">
        <f t="shared" si="48"/>
        <v>18.691588785046726</v>
      </c>
      <c r="L154" s="5">
        <f t="shared" si="49"/>
        <v>8.51317757009346</v>
      </c>
      <c r="Q154" s="5">
        <f t="shared" si="42"/>
        <v>70</v>
      </c>
      <c r="R154" s="1">
        <f t="shared" si="43"/>
        <v>100.10000000000001</v>
      </c>
      <c r="S154" s="5">
        <f t="shared" si="35"/>
        <v>0</v>
      </c>
      <c r="T154" s="1">
        <f t="shared" si="36"/>
        <v>210</v>
      </c>
    </row>
    <row r="155" spans="1:20" ht="12.75">
      <c r="A155" s="1">
        <f t="shared" si="50"/>
        <v>1075</v>
      </c>
      <c r="B155" s="5">
        <f t="shared" si="47"/>
        <v>9.302325581395348</v>
      </c>
      <c r="E155" s="5">
        <f t="shared" si="32"/>
        <v>-1477.7499999999998</v>
      </c>
      <c r="F155" s="1">
        <f t="shared" si="38"/>
        <v>100</v>
      </c>
      <c r="H155" s="1">
        <f t="shared" si="39"/>
        <v>100</v>
      </c>
      <c r="K155" s="5">
        <f t="shared" si="48"/>
        <v>18.604651162790695</v>
      </c>
      <c r="L155" s="5">
        <f t="shared" si="49"/>
        <v>8.47358139534884</v>
      </c>
      <c r="Q155" s="5">
        <f t="shared" si="42"/>
        <v>70</v>
      </c>
      <c r="R155" s="1">
        <f t="shared" si="43"/>
        <v>100.10000000000001</v>
      </c>
      <c r="S155" s="5">
        <f t="shared" si="35"/>
        <v>0</v>
      </c>
      <c r="T155" s="1">
        <f t="shared" si="36"/>
        <v>210</v>
      </c>
    </row>
    <row r="156" spans="1:20" ht="12.75">
      <c r="A156" s="1">
        <f t="shared" si="50"/>
        <v>1080</v>
      </c>
      <c r="B156" s="5">
        <f t="shared" si="47"/>
        <v>9.259259259259258</v>
      </c>
      <c r="E156" s="5">
        <f t="shared" si="32"/>
        <v>-1485.6</v>
      </c>
      <c r="F156" s="1">
        <f t="shared" si="38"/>
        <v>100</v>
      </c>
      <c r="H156" s="1">
        <f t="shared" si="39"/>
        <v>100</v>
      </c>
      <c r="K156" s="5">
        <f t="shared" si="48"/>
        <v>18.518518518518515</v>
      </c>
      <c r="L156" s="5">
        <f t="shared" si="49"/>
        <v>8.434351851851854</v>
      </c>
      <c r="Q156" s="5">
        <f t="shared" si="42"/>
        <v>70</v>
      </c>
      <c r="R156" s="1">
        <f t="shared" si="43"/>
        <v>100.10000000000001</v>
      </c>
      <c r="S156" s="5">
        <f t="shared" si="35"/>
        <v>0</v>
      </c>
      <c r="T156" s="1">
        <f t="shared" si="36"/>
        <v>210</v>
      </c>
    </row>
    <row r="157" spans="1:20" ht="12.75">
      <c r="A157" s="1">
        <f t="shared" si="50"/>
        <v>1085</v>
      </c>
      <c r="B157" s="5">
        <f t="shared" si="47"/>
        <v>9.216589861751151</v>
      </c>
      <c r="E157" s="5">
        <f t="shared" si="32"/>
        <v>-1493.4499999999998</v>
      </c>
      <c r="F157" s="1">
        <f t="shared" si="38"/>
        <v>100</v>
      </c>
      <c r="H157" s="1">
        <f t="shared" si="39"/>
        <v>100</v>
      </c>
      <c r="K157" s="5">
        <f t="shared" si="48"/>
        <v>18.433179723502302</v>
      </c>
      <c r="L157" s="5">
        <f t="shared" si="49"/>
        <v>8.395483870967745</v>
      </c>
      <c r="Q157" s="5">
        <f t="shared" si="42"/>
        <v>70</v>
      </c>
      <c r="R157" s="1">
        <f t="shared" si="43"/>
        <v>100.10000000000001</v>
      </c>
      <c r="S157" s="5">
        <f t="shared" si="35"/>
        <v>0</v>
      </c>
      <c r="T157" s="1">
        <f t="shared" si="36"/>
        <v>210</v>
      </c>
    </row>
    <row r="158" spans="1:20" ht="12.75">
      <c r="A158" s="1">
        <f t="shared" si="50"/>
        <v>1090</v>
      </c>
      <c r="B158" s="5">
        <f t="shared" si="47"/>
        <v>9.174311926605503</v>
      </c>
      <c r="E158" s="5">
        <f t="shared" si="32"/>
        <v>-1501.2999999999997</v>
      </c>
      <c r="F158" s="1">
        <f t="shared" si="38"/>
        <v>100</v>
      </c>
      <c r="H158" s="1">
        <f t="shared" si="39"/>
        <v>100</v>
      </c>
      <c r="K158" s="5">
        <f t="shared" si="48"/>
        <v>18.348623853211006</v>
      </c>
      <c r="L158" s="5">
        <f t="shared" si="49"/>
        <v>8.356972477064222</v>
      </c>
      <c r="Q158" s="5">
        <f t="shared" si="42"/>
        <v>70</v>
      </c>
      <c r="R158" s="1">
        <f t="shared" si="43"/>
        <v>100.10000000000001</v>
      </c>
      <c r="S158" s="5">
        <f t="shared" si="35"/>
        <v>0</v>
      </c>
      <c r="T158" s="1">
        <f t="shared" si="36"/>
        <v>210</v>
      </c>
    </row>
    <row r="159" spans="1:20" ht="12.75">
      <c r="A159" s="1">
        <f t="shared" si="50"/>
        <v>1095</v>
      </c>
      <c r="B159" s="5">
        <f t="shared" si="47"/>
        <v>9.1324200913242</v>
      </c>
      <c r="E159" s="5">
        <f t="shared" si="32"/>
        <v>-1509.1499999999999</v>
      </c>
      <c r="F159" s="1">
        <f t="shared" si="38"/>
        <v>100</v>
      </c>
      <c r="H159" s="1">
        <f t="shared" si="39"/>
        <v>100</v>
      </c>
      <c r="K159" s="5">
        <f t="shared" si="48"/>
        <v>18.2648401826484</v>
      </c>
      <c r="L159" s="5">
        <f t="shared" si="49"/>
        <v>8.318812785388129</v>
      </c>
      <c r="Q159" s="5">
        <f t="shared" si="42"/>
        <v>70</v>
      </c>
      <c r="R159" s="1">
        <f t="shared" si="43"/>
        <v>100.10000000000001</v>
      </c>
      <c r="S159" s="5">
        <f t="shared" si="35"/>
        <v>0</v>
      </c>
      <c r="T159" s="1">
        <f t="shared" si="36"/>
        <v>210</v>
      </c>
    </row>
    <row r="160" spans="1:20" ht="12.75">
      <c r="A160" s="1">
        <f t="shared" si="50"/>
        <v>1100</v>
      </c>
      <c r="B160" s="5">
        <f t="shared" si="47"/>
        <v>9.09090909090909</v>
      </c>
      <c r="E160" s="5">
        <f t="shared" si="32"/>
        <v>-1516.9999999999998</v>
      </c>
      <c r="F160" s="1">
        <f t="shared" si="38"/>
        <v>100</v>
      </c>
      <c r="H160" s="1">
        <f t="shared" si="39"/>
        <v>100</v>
      </c>
      <c r="K160" s="5">
        <f t="shared" si="48"/>
        <v>18.18181818181818</v>
      </c>
      <c r="L160" s="5">
        <f t="shared" si="49"/>
        <v>8.281000000000002</v>
      </c>
      <c r="S160" s="5">
        <f t="shared" si="35"/>
        <v>0</v>
      </c>
      <c r="T160" s="1">
        <f t="shared" si="36"/>
        <v>210</v>
      </c>
    </row>
    <row r="161" spans="1:20" ht="12.75">
      <c r="A161" s="1">
        <f t="shared" si="50"/>
        <v>1105</v>
      </c>
      <c r="B161" s="5">
        <f t="shared" si="47"/>
        <v>9.049773755656107</v>
      </c>
      <c r="E161" s="5">
        <f t="shared" si="32"/>
        <v>-1524.85</v>
      </c>
      <c r="F161" s="1">
        <f t="shared" si="38"/>
        <v>100</v>
      </c>
      <c r="H161" s="1">
        <f t="shared" si="39"/>
        <v>100</v>
      </c>
      <c r="K161" s="5">
        <f t="shared" si="48"/>
        <v>18.099547511312213</v>
      </c>
      <c r="L161" s="5">
        <f t="shared" si="49"/>
        <v>8.243529411764708</v>
      </c>
      <c r="S161" s="5">
        <f t="shared" si="35"/>
        <v>0</v>
      </c>
      <c r="T161" s="1">
        <f t="shared" si="36"/>
        <v>210</v>
      </c>
    </row>
    <row r="162" spans="1:20" ht="12.75">
      <c r="A162" s="1">
        <f t="shared" si="50"/>
        <v>1110</v>
      </c>
      <c r="B162" s="5">
        <f t="shared" si="47"/>
        <v>9.009009009009008</v>
      </c>
      <c r="E162" s="5">
        <f t="shared" si="32"/>
        <v>-1532.6999999999998</v>
      </c>
      <c r="F162" s="1">
        <f t="shared" si="38"/>
        <v>100</v>
      </c>
      <c r="H162" s="1">
        <f t="shared" si="39"/>
        <v>100</v>
      </c>
      <c r="K162" s="5">
        <f t="shared" si="48"/>
        <v>18.018018018018015</v>
      </c>
      <c r="L162" s="5">
        <f t="shared" si="49"/>
        <v>8.206396396396398</v>
      </c>
      <c r="S162" s="5">
        <f t="shared" si="35"/>
        <v>0</v>
      </c>
      <c r="T162" s="1">
        <f t="shared" si="36"/>
        <v>210</v>
      </c>
    </row>
    <row r="163" spans="1:20" ht="12.75">
      <c r="A163" s="1">
        <f t="shared" si="50"/>
        <v>1115</v>
      </c>
      <c r="B163" s="5">
        <f t="shared" si="47"/>
        <v>8.968609865470851</v>
      </c>
      <c r="E163" s="5">
        <f t="shared" si="32"/>
        <v>-1540.5499999999997</v>
      </c>
      <c r="F163" s="1">
        <f t="shared" si="38"/>
        <v>100</v>
      </c>
      <c r="H163" s="1">
        <f t="shared" si="39"/>
        <v>100</v>
      </c>
      <c r="K163" s="5">
        <f t="shared" si="48"/>
        <v>17.937219730941703</v>
      </c>
      <c r="L163" s="5">
        <f t="shared" si="49"/>
        <v>8.169596412556055</v>
      </c>
      <c r="S163" s="5">
        <f t="shared" si="35"/>
        <v>0</v>
      </c>
      <c r="T163" s="1">
        <f t="shared" si="36"/>
        <v>210</v>
      </c>
    </row>
    <row r="164" spans="1:20" ht="12.75">
      <c r="A164" s="1">
        <f t="shared" si="50"/>
        <v>1120</v>
      </c>
      <c r="B164" s="5">
        <f t="shared" si="47"/>
        <v>8.928571428571427</v>
      </c>
      <c r="E164" s="5">
        <f t="shared" si="32"/>
        <v>-1548.3999999999999</v>
      </c>
      <c r="F164" s="1">
        <f t="shared" si="38"/>
        <v>100</v>
      </c>
      <c r="H164" s="1">
        <f t="shared" si="39"/>
        <v>100</v>
      </c>
      <c r="K164" s="5">
        <f t="shared" si="48"/>
        <v>17.857142857142854</v>
      </c>
      <c r="L164" s="5">
        <f t="shared" si="49"/>
        <v>8.133125000000001</v>
      </c>
      <c r="S164" s="5">
        <f t="shared" si="35"/>
        <v>0</v>
      </c>
      <c r="T164" s="1">
        <f t="shared" si="36"/>
        <v>210</v>
      </c>
    </row>
    <row r="165" spans="1:20" ht="12.75">
      <c r="A165" s="1">
        <f t="shared" si="50"/>
        <v>1125</v>
      </c>
      <c r="B165" s="5">
        <f t="shared" si="47"/>
        <v>8.888888888888888</v>
      </c>
      <c r="E165" s="5">
        <f t="shared" si="32"/>
        <v>-1556.2499999999998</v>
      </c>
      <c r="F165" s="1">
        <f t="shared" si="38"/>
        <v>100</v>
      </c>
      <c r="H165" s="1">
        <f t="shared" si="39"/>
        <v>100</v>
      </c>
      <c r="K165" s="5">
        <f t="shared" si="48"/>
        <v>17.777777777777775</v>
      </c>
      <c r="L165" s="5">
        <f t="shared" si="49"/>
        <v>8.096977777777779</v>
      </c>
      <c r="S165" s="5">
        <f t="shared" si="35"/>
        <v>0</v>
      </c>
      <c r="T165" s="1">
        <f t="shared" si="36"/>
        <v>210</v>
      </c>
    </row>
    <row r="166" spans="1:20" ht="12.75">
      <c r="A166" s="1">
        <f t="shared" si="50"/>
        <v>1130</v>
      </c>
      <c r="B166" s="5">
        <f t="shared" si="47"/>
        <v>8.849557522123892</v>
      </c>
      <c r="E166" s="5">
        <f t="shared" si="32"/>
        <v>-1564.1</v>
      </c>
      <c r="F166" s="1">
        <f t="shared" si="38"/>
        <v>100</v>
      </c>
      <c r="H166" s="1">
        <f t="shared" si="39"/>
        <v>100</v>
      </c>
      <c r="K166" s="5">
        <f t="shared" si="48"/>
        <v>17.699115044247783</v>
      </c>
      <c r="L166" s="5">
        <f t="shared" si="49"/>
        <v>8.061150442477878</v>
      </c>
      <c r="S166" s="5">
        <f t="shared" si="35"/>
        <v>0</v>
      </c>
      <c r="T166" s="1">
        <f t="shared" si="36"/>
        <v>210</v>
      </c>
    </row>
    <row r="167" spans="1:20" ht="12.75">
      <c r="A167" s="1">
        <f t="shared" si="50"/>
        <v>1135</v>
      </c>
      <c r="B167" s="5">
        <f t="shared" si="47"/>
        <v>8.810572687224669</v>
      </c>
      <c r="E167" s="5">
        <f t="shared" si="32"/>
        <v>-1571.9499999999998</v>
      </c>
      <c r="F167" s="1">
        <f t="shared" si="38"/>
        <v>100</v>
      </c>
      <c r="H167" s="1">
        <f t="shared" si="39"/>
        <v>100</v>
      </c>
      <c r="K167" s="5">
        <f t="shared" si="48"/>
        <v>17.621145374449338</v>
      </c>
      <c r="L167" s="5">
        <f t="shared" si="49"/>
        <v>8.025638766519826</v>
      </c>
      <c r="S167" s="5">
        <f t="shared" si="35"/>
        <v>0</v>
      </c>
      <c r="T167" s="1">
        <f t="shared" si="36"/>
        <v>210</v>
      </c>
    </row>
    <row r="168" spans="1:20" ht="12.75">
      <c r="A168" s="1">
        <f t="shared" si="50"/>
        <v>1140</v>
      </c>
      <c r="B168" s="5">
        <f t="shared" si="47"/>
        <v>8.771929824561402</v>
      </c>
      <c r="E168" s="5">
        <f t="shared" si="32"/>
        <v>-1579.7999999999997</v>
      </c>
      <c r="F168" s="1">
        <f t="shared" si="38"/>
        <v>100</v>
      </c>
      <c r="H168" s="1">
        <f t="shared" si="39"/>
        <v>100</v>
      </c>
      <c r="K168" s="5">
        <f t="shared" si="48"/>
        <v>17.543859649122805</v>
      </c>
      <c r="L168" s="5">
        <f t="shared" si="49"/>
        <v>7.99043859649123</v>
      </c>
      <c r="S168" s="5">
        <f t="shared" si="35"/>
        <v>0</v>
      </c>
      <c r="T168" s="1">
        <f t="shared" si="36"/>
        <v>210</v>
      </c>
    </row>
    <row r="169" spans="1:20" ht="12.75">
      <c r="A169" s="1">
        <f t="shared" si="50"/>
        <v>1145</v>
      </c>
      <c r="B169" s="5">
        <f t="shared" si="47"/>
        <v>8.73362445414847</v>
      </c>
      <c r="F169" s="1">
        <f t="shared" si="38"/>
        <v>100</v>
      </c>
      <c r="H169" s="1">
        <f t="shared" si="39"/>
        <v>100</v>
      </c>
      <c r="K169" s="5">
        <f t="shared" si="48"/>
        <v>17.46724890829694</v>
      </c>
      <c r="L169" s="5">
        <f t="shared" si="49"/>
        <v>7.955545851528386</v>
      </c>
      <c r="S169" s="5">
        <f t="shared" si="35"/>
        <v>0</v>
      </c>
      <c r="T169" s="1">
        <f t="shared" si="36"/>
        <v>210</v>
      </c>
    </row>
    <row r="170" spans="6:20" ht="12.75">
      <c r="F170" s="1">
        <f t="shared" si="38"/>
        <v>100</v>
      </c>
      <c r="H170" s="1">
        <f t="shared" si="39"/>
        <v>100</v>
      </c>
      <c r="K170" s="5" t="e">
        <f t="shared" si="48"/>
        <v>#DIV/0!</v>
      </c>
      <c r="S170" s="5">
        <f t="shared" si="35"/>
        <v>0</v>
      </c>
      <c r="T170" s="1">
        <f t="shared" si="36"/>
        <v>210</v>
      </c>
    </row>
    <row r="171" spans="6:20" ht="12.75">
      <c r="F171" s="1">
        <f t="shared" si="38"/>
        <v>100</v>
      </c>
      <c r="H171" s="1">
        <f t="shared" si="39"/>
        <v>100</v>
      </c>
      <c r="K171" s="5" t="e">
        <f t="shared" si="48"/>
        <v>#DIV/0!</v>
      </c>
      <c r="S171" s="5">
        <f aca="true" t="shared" si="51" ref="S171:T175">S170</f>
        <v>0</v>
      </c>
      <c r="T171" s="1">
        <f t="shared" si="51"/>
        <v>210</v>
      </c>
    </row>
    <row r="172" spans="6:20" ht="12.75">
      <c r="F172" s="1">
        <f aca="true" t="shared" si="52" ref="F172:F235">F171</f>
        <v>100</v>
      </c>
      <c r="H172" s="1">
        <f aca="true" t="shared" si="53" ref="H172:H235">H171</f>
        <v>100</v>
      </c>
      <c r="K172" s="5" t="e">
        <f aca="true" t="shared" si="54" ref="K172:K203">+I$40+K$40/A172</f>
        <v>#DIV/0!</v>
      </c>
      <c r="S172" s="5">
        <f t="shared" si="51"/>
        <v>0</v>
      </c>
      <c r="T172" s="1">
        <f t="shared" si="51"/>
        <v>210</v>
      </c>
    </row>
    <row r="173" spans="6:20" ht="12.75">
      <c r="F173" s="1">
        <f t="shared" si="52"/>
        <v>100</v>
      </c>
      <c r="H173" s="1">
        <f t="shared" si="53"/>
        <v>100</v>
      </c>
      <c r="K173" s="5" t="e">
        <f t="shared" si="54"/>
        <v>#DIV/0!</v>
      </c>
      <c r="S173" s="5">
        <f t="shared" si="51"/>
        <v>0</v>
      </c>
      <c r="T173" s="1">
        <f t="shared" si="51"/>
        <v>210</v>
      </c>
    </row>
    <row r="174" spans="6:20" ht="12.75">
      <c r="F174" s="1">
        <f t="shared" si="52"/>
        <v>100</v>
      </c>
      <c r="H174" s="1">
        <f t="shared" si="53"/>
        <v>100</v>
      </c>
      <c r="K174" s="5" t="e">
        <f t="shared" si="54"/>
        <v>#DIV/0!</v>
      </c>
      <c r="S174" s="5">
        <f t="shared" si="51"/>
        <v>0</v>
      </c>
      <c r="T174" s="1">
        <f t="shared" si="51"/>
        <v>210</v>
      </c>
    </row>
    <row r="175" spans="6:20" ht="12.75">
      <c r="F175" s="1">
        <f t="shared" si="52"/>
        <v>100</v>
      </c>
      <c r="H175" s="1">
        <f t="shared" si="53"/>
        <v>100</v>
      </c>
      <c r="K175" s="5" t="e">
        <f t="shared" si="54"/>
        <v>#DIV/0!</v>
      </c>
      <c r="S175" s="5">
        <f t="shared" si="51"/>
        <v>0</v>
      </c>
      <c r="T175" s="1">
        <f t="shared" si="51"/>
        <v>210</v>
      </c>
    </row>
    <row r="176" spans="6:11" ht="12.75">
      <c r="F176" s="1">
        <f t="shared" si="52"/>
        <v>100</v>
      </c>
      <c r="H176" s="1">
        <f t="shared" si="53"/>
        <v>100</v>
      </c>
      <c r="K176" s="5" t="e">
        <f t="shared" si="54"/>
        <v>#DIV/0!</v>
      </c>
    </row>
    <row r="177" spans="6:11" ht="12.75">
      <c r="F177" s="1">
        <f t="shared" si="52"/>
        <v>100</v>
      </c>
      <c r="H177" s="1">
        <f t="shared" si="53"/>
        <v>100</v>
      </c>
      <c r="K177" s="5" t="e">
        <f t="shared" si="54"/>
        <v>#DIV/0!</v>
      </c>
    </row>
    <row r="178" spans="6:11" ht="12.75">
      <c r="F178" s="1">
        <f t="shared" si="52"/>
        <v>100</v>
      </c>
      <c r="H178" s="1">
        <f t="shared" si="53"/>
        <v>100</v>
      </c>
      <c r="K178" s="5" t="e">
        <f t="shared" si="54"/>
        <v>#DIV/0!</v>
      </c>
    </row>
    <row r="179" spans="6:11" ht="12.75">
      <c r="F179" s="1">
        <f t="shared" si="52"/>
        <v>100</v>
      </c>
      <c r="H179" s="1">
        <f t="shared" si="53"/>
        <v>100</v>
      </c>
      <c r="K179" s="5" t="e">
        <f t="shared" si="54"/>
        <v>#DIV/0!</v>
      </c>
    </row>
    <row r="180" spans="6:11" ht="12.75">
      <c r="F180" s="1">
        <f t="shared" si="52"/>
        <v>100</v>
      </c>
      <c r="H180" s="1">
        <f t="shared" si="53"/>
        <v>100</v>
      </c>
      <c r="K180" s="5" t="e">
        <f t="shared" si="54"/>
        <v>#DIV/0!</v>
      </c>
    </row>
    <row r="181" spans="6:11" ht="12.75">
      <c r="F181" s="1">
        <f t="shared" si="52"/>
        <v>100</v>
      </c>
      <c r="H181" s="1">
        <f t="shared" si="53"/>
        <v>100</v>
      </c>
      <c r="K181" s="5" t="e">
        <f t="shared" si="54"/>
        <v>#DIV/0!</v>
      </c>
    </row>
    <row r="182" spans="6:11" ht="12.75">
      <c r="F182" s="1">
        <f t="shared" si="52"/>
        <v>100</v>
      </c>
      <c r="H182" s="1">
        <f t="shared" si="53"/>
        <v>100</v>
      </c>
      <c r="K182" s="5" t="e">
        <f t="shared" si="54"/>
        <v>#DIV/0!</v>
      </c>
    </row>
    <row r="183" spans="6:11" ht="12.75">
      <c r="F183" s="1">
        <f t="shared" si="52"/>
        <v>100</v>
      </c>
      <c r="H183" s="1">
        <f t="shared" si="53"/>
        <v>100</v>
      </c>
      <c r="K183" s="5" t="e">
        <f t="shared" si="54"/>
        <v>#DIV/0!</v>
      </c>
    </row>
    <row r="184" spans="6:11" ht="12.75">
      <c r="F184" s="1">
        <f t="shared" si="52"/>
        <v>100</v>
      </c>
      <c r="H184" s="1">
        <f t="shared" si="53"/>
        <v>100</v>
      </c>
      <c r="K184" s="5" t="e">
        <f t="shared" si="54"/>
        <v>#DIV/0!</v>
      </c>
    </row>
    <row r="185" spans="6:11" ht="12.75">
      <c r="F185" s="1">
        <f t="shared" si="52"/>
        <v>100</v>
      </c>
      <c r="H185" s="1">
        <f t="shared" si="53"/>
        <v>100</v>
      </c>
      <c r="K185" s="5" t="e">
        <f t="shared" si="54"/>
        <v>#DIV/0!</v>
      </c>
    </row>
    <row r="186" spans="6:11" ht="12.75">
      <c r="F186" s="1">
        <f t="shared" si="52"/>
        <v>100</v>
      </c>
      <c r="H186" s="1">
        <f t="shared" si="53"/>
        <v>100</v>
      </c>
      <c r="K186" s="5" t="e">
        <f t="shared" si="54"/>
        <v>#DIV/0!</v>
      </c>
    </row>
    <row r="187" spans="6:11" ht="12.75">
      <c r="F187" s="1">
        <f t="shared" si="52"/>
        <v>100</v>
      </c>
      <c r="H187" s="1">
        <f t="shared" si="53"/>
        <v>100</v>
      </c>
      <c r="K187" s="5" t="e">
        <f t="shared" si="54"/>
        <v>#DIV/0!</v>
      </c>
    </row>
    <row r="188" spans="6:11" ht="12.75">
      <c r="F188" s="1">
        <f t="shared" si="52"/>
        <v>100</v>
      </c>
      <c r="H188" s="1">
        <f t="shared" si="53"/>
        <v>100</v>
      </c>
      <c r="K188" s="5" t="e">
        <f t="shared" si="54"/>
        <v>#DIV/0!</v>
      </c>
    </row>
    <row r="189" spans="6:11" ht="12.75">
      <c r="F189" s="1">
        <f t="shared" si="52"/>
        <v>100</v>
      </c>
      <c r="H189" s="1">
        <f t="shared" si="53"/>
        <v>100</v>
      </c>
      <c r="K189" s="5" t="e">
        <f t="shared" si="54"/>
        <v>#DIV/0!</v>
      </c>
    </row>
    <row r="190" spans="6:11" ht="12.75">
      <c r="F190" s="1">
        <f t="shared" si="52"/>
        <v>100</v>
      </c>
      <c r="H190" s="1">
        <f t="shared" si="53"/>
        <v>100</v>
      </c>
      <c r="K190" s="5" t="e">
        <f t="shared" si="54"/>
        <v>#DIV/0!</v>
      </c>
    </row>
    <row r="191" spans="6:11" ht="12.75">
      <c r="F191" s="1">
        <f t="shared" si="52"/>
        <v>100</v>
      </c>
      <c r="H191" s="1">
        <f t="shared" si="53"/>
        <v>100</v>
      </c>
      <c r="K191" s="5" t="e">
        <f t="shared" si="54"/>
        <v>#DIV/0!</v>
      </c>
    </row>
    <row r="192" spans="6:11" ht="12.75">
      <c r="F192" s="1">
        <f t="shared" si="52"/>
        <v>100</v>
      </c>
      <c r="H192" s="1">
        <f t="shared" si="53"/>
        <v>100</v>
      </c>
      <c r="K192" s="5" t="e">
        <f t="shared" si="54"/>
        <v>#DIV/0!</v>
      </c>
    </row>
    <row r="193" spans="6:11" ht="12.75">
      <c r="F193" s="1">
        <f t="shared" si="52"/>
        <v>100</v>
      </c>
      <c r="H193" s="1">
        <f t="shared" si="53"/>
        <v>100</v>
      </c>
      <c r="K193" s="5" t="e">
        <f t="shared" si="54"/>
        <v>#DIV/0!</v>
      </c>
    </row>
    <row r="194" spans="6:11" ht="12.75">
      <c r="F194" s="1">
        <f t="shared" si="52"/>
        <v>100</v>
      </c>
      <c r="H194" s="1">
        <f t="shared" si="53"/>
        <v>100</v>
      </c>
      <c r="K194" s="5" t="e">
        <f t="shared" si="54"/>
        <v>#DIV/0!</v>
      </c>
    </row>
    <row r="195" spans="6:11" ht="12.75">
      <c r="F195" s="1">
        <f t="shared" si="52"/>
        <v>100</v>
      </c>
      <c r="H195" s="1">
        <f t="shared" si="53"/>
        <v>100</v>
      </c>
      <c r="K195" s="5" t="e">
        <f t="shared" si="54"/>
        <v>#DIV/0!</v>
      </c>
    </row>
    <row r="196" spans="6:11" ht="12.75">
      <c r="F196" s="1">
        <f t="shared" si="52"/>
        <v>100</v>
      </c>
      <c r="H196" s="1">
        <f t="shared" si="53"/>
        <v>100</v>
      </c>
      <c r="K196" s="5" t="e">
        <f t="shared" si="54"/>
        <v>#DIV/0!</v>
      </c>
    </row>
    <row r="197" spans="6:11" ht="12.75">
      <c r="F197" s="1">
        <f t="shared" si="52"/>
        <v>100</v>
      </c>
      <c r="H197" s="1">
        <f t="shared" si="53"/>
        <v>100</v>
      </c>
      <c r="K197" s="5" t="e">
        <f t="shared" si="54"/>
        <v>#DIV/0!</v>
      </c>
    </row>
    <row r="198" spans="6:11" ht="12.75">
      <c r="F198" s="1">
        <f t="shared" si="52"/>
        <v>100</v>
      </c>
      <c r="H198" s="1">
        <f t="shared" si="53"/>
        <v>100</v>
      </c>
      <c r="K198" s="5" t="e">
        <f t="shared" si="54"/>
        <v>#DIV/0!</v>
      </c>
    </row>
    <row r="199" spans="6:11" ht="12.75">
      <c r="F199" s="1">
        <f t="shared" si="52"/>
        <v>100</v>
      </c>
      <c r="H199" s="1">
        <f t="shared" si="53"/>
        <v>100</v>
      </c>
      <c r="K199" s="5" t="e">
        <f t="shared" si="54"/>
        <v>#DIV/0!</v>
      </c>
    </row>
    <row r="200" spans="6:11" ht="12.75">
      <c r="F200" s="1">
        <f t="shared" si="52"/>
        <v>100</v>
      </c>
      <c r="H200" s="1">
        <f t="shared" si="53"/>
        <v>100</v>
      </c>
      <c r="K200" s="5" t="e">
        <f t="shared" si="54"/>
        <v>#DIV/0!</v>
      </c>
    </row>
    <row r="201" spans="6:11" ht="12.75">
      <c r="F201" s="1">
        <f t="shared" si="52"/>
        <v>100</v>
      </c>
      <c r="H201" s="1">
        <f t="shared" si="53"/>
        <v>100</v>
      </c>
      <c r="K201" s="5" t="e">
        <f t="shared" si="54"/>
        <v>#DIV/0!</v>
      </c>
    </row>
    <row r="202" spans="6:11" ht="12.75">
      <c r="F202" s="1">
        <f t="shared" si="52"/>
        <v>100</v>
      </c>
      <c r="H202" s="1">
        <f t="shared" si="53"/>
        <v>100</v>
      </c>
      <c r="K202" s="5" t="e">
        <f t="shared" si="54"/>
        <v>#DIV/0!</v>
      </c>
    </row>
    <row r="203" spans="6:11" ht="12.75">
      <c r="F203" s="1">
        <f t="shared" si="52"/>
        <v>100</v>
      </c>
      <c r="H203" s="1">
        <f t="shared" si="53"/>
        <v>100</v>
      </c>
      <c r="K203" s="5" t="e">
        <f t="shared" si="54"/>
        <v>#DIV/0!</v>
      </c>
    </row>
    <row r="204" spans="6:11" ht="12.75">
      <c r="F204" s="1">
        <f t="shared" si="52"/>
        <v>100</v>
      </c>
      <c r="H204" s="1">
        <f t="shared" si="53"/>
        <v>100</v>
      </c>
      <c r="K204" s="5" t="e">
        <f aca="true" t="shared" si="55" ref="K204:K235">+I$40+K$40/A204</f>
        <v>#DIV/0!</v>
      </c>
    </row>
    <row r="205" spans="6:11" ht="12.75">
      <c r="F205" s="1">
        <f t="shared" si="52"/>
        <v>100</v>
      </c>
      <c r="H205" s="1">
        <f t="shared" si="53"/>
        <v>100</v>
      </c>
      <c r="K205" s="5" t="e">
        <f t="shared" si="55"/>
        <v>#DIV/0!</v>
      </c>
    </row>
    <row r="206" spans="6:11" ht="12.75">
      <c r="F206" s="1">
        <f t="shared" si="52"/>
        <v>100</v>
      </c>
      <c r="H206" s="1">
        <f t="shared" si="53"/>
        <v>100</v>
      </c>
      <c r="K206" s="5" t="e">
        <f t="shared" si="55"/>
        <v>#DIV/0!</v>
      </c>
    </row>
    <row r="207" spans="6:11" ht="12.75">
      <c r="F207" s="1">
        <f t="shared" si="52"/>
        <v>100</v>
      </c>
      <c r="H207" s="1">
        <f t="shared" si="53"/>
        <v>100</v>
      </c>
      <c r="K207" s="5" t="e">
        <f t="shared" si="55"/>
        <v>#DIV/0!</v>
      </c>
    </row>
    <row r="208" spans="6:11" ht="12.75">
      <c r="F208" s="1">
        <f t="shared" si="52"/>
        <v>100</v>
      </c>
      <c r="H208" s="1">
        <f t="shared" si="53"/>
        <v>100</v>
      </c>
      <c r="K208" s="5" t="e">
        <f t="shared" si="55"/>
        <v>#DIV/0!</v>
      </c>
    </row>
    <row r="209" spans="6:11" ht="12.75">
      <c r="F209" s="1">
        <f t="shared" si="52"/>
        <v>100</v>
      </c>
      <c r="H209" s="1">
        <f t="shared" si="53"/>
        <v>100</v>
      </c>
      <c r="K209" s="5" t="e">
        <f t="shared" si="55"/>
        <v>#DIV/0!</v>
      </c>
    </row>
    <row r="210" spans="6:11" ht="12.75">
      <c r="F210" s="1">
        <f t="shared" si="52"/>
        <v>100</v>
      </c>
      <c r="H210" s="1">
        <f t="shared" si="53"/>
        <v>100</v>
      </c>
      <c r="K210" s="5" t="e">
        <f t="shared" si="55"/>
        <v>#DIV/0!</v>
      </c>
    </row>
    <row r="211" spans="6:11" ht="12.75">
      <c r="F211" s="1">
        <f t="shared" si="52"/>
        <v>100</v>
      </c>
      <c r="H211" s="1">
        <f t="shared" si="53"/>
        <v>100</v>
      </c>
      <c r="K211" s="5" t="e">
        <f t="shared" si="55"/>
        <v>#DIV/0!</v>
      </c>
    </row>
    <row r="212" spans="6:11" ht="12.75">
      <c r="F212" s="1">
        <f t="shared" si="52"/>
        <v>100</v>
      </c>
      <c r="H212" s="1">
        <f t="shared" si="53"/>
        <v>100</v>
      </c>
      <c r="K212" s="5" t="e">
        <f t="shared" si="55"/>
        <v>#DIV/0!</v>
      </c>
    </row>
    <row r="213" spans="6:11" ht="12.75">
      <c r="F213" s="1">
        <f t="shared" si="52"/>
        <v>100</v>
      </c>
      <c r="H213" s="1">
        <f t="shared" si="53"/>
        <v>100</v>
      </c>
      <c r="K213" s="5" t="e">
        <f t="shared" si="55"/>
        <v>#DIV/0!</v>
      </c>
    </row>
    <row r="214" spans="6:11" ht="12.75">
      <c r="F214" s="1">
        <f t="shared" si="52"/>
        <v>100</v>
      </c>
      <c r="H214" s="1">
        <f t="shared" si="53"/>
        <v>100</v>
      </c>
      <c r="K214" s="5" t="e">
        <f t="shared" si="55"/>
        <v>#DIV/0!</v>
      </c>
    </row>
    <row r="215" spans="6:11" ht="12.75">
      <c r="F215" s="1">
        <f t="shared" si="52"/>
        <v>100</v>
      </c>
      <c r="H215" s="1">
        <f t="shared" si="53"/>
        <v>100</v>
      </c>
      <c r="K215" s="5" t="e">
        <f t="shared" si="55"/>
        <v>#DIV/0!</v>
      </c>
    </row>
    <row r="216" spans="6:11" ht="12.75">
      <c r="F216" s="1">
        <f t="shared" si="52"/>
        <v>100</v>
      </c>
      <c r="H216" s="1">
        <f t="shared" si="53"/>
        <v>100</v>
      </c>
      <c r="K216" s="5" t="e">
        <f t="shared" si="55"/>
        <v>#DIV/0!</v>
      </c>
    </row>
    <row r="217" spans="6:11" ht="12.75">
      <c r="F217" s="1">
        <f t="shared" si="52"/>
        <v>100</v>
      </c>
      <c r="H217" s="1">
        <f t="shared" si="53"/>
        <v>100</v>
      </c>
      <c r="K217" s="5" t="e">
        <f t="shared" si="55"/>
        <v>#DIV/0!</v>
      </c>
    </row>
    <row r="218" spans="6:11" ht="12.75">
      <c r="F218" s="1">
        <f t="shared" si="52"/>
        <v>100</v>
      </c>
      <c r="H218" s="1">
        <f t="shared" si="53"/>
        <v>100</v>
      </c>
      <c r="K218" s="5" t="e">
        <f t="shared" si="55"/>
        <v>#DIV/0!</v>
      </c>
    </row>
    <row r="219" spans="6:11" ht="12.75">
      <c r="F219" s="1">
        <f t="shared" si="52"/>
        <v>100</v>
      </c>
      <c r="H219" s="1">
        <f t="shared" si="53"/>
        <v>100</v>
      </c>
      <c r="K219" s="5" t="e">
        <f t="shared" si="55"/>
        <v>#DIV/0!</v>
      </c>
    </row>
    <row r="220" spans="6:11" ht="12.75">
      <c r="F220" s="1">
        <f t="shared" si="52"/>
        <v>100</v>
      </c>
      <c r="H220" s="1">
        <f t="shared" si="53"/>
        <v>100</v>
      </c>
      <c r="K220" s="5" t="e">
        <f t="shared" si="55"/>
        <v>#DIV/0!</v>
      </c>
    </row>
    <row r="221" spans="6:11" ht="12.75">
      <c r="F221" s="1">
        <f t="shared" si="52"/>
        <v>100</v>
      </c>
      <c r="H221" s="1">
        <f t="shared" si="53"/>
        <v>100</v>
      </c>
      <c r="K221" s="5" t="e">
        <f t="shared" si="55"/>
        <v>#DIV/0!</v>
      </c>
    </row>
    <row r="222" spans="6:11" ht="12.75">
      <c r="F222" s="1">
        <f t="shared" si="52"/>
        <v>100</v>
      </c>
      <c r="H222" s="1">
        <f t="shared" si="53"/>
        <v>100</v>
      </c>
      <c r="K222" s="5" t="e">
        <f t="shared" si="55"/>
        <v>#DIV/0!</v>
      </c>
    </row>
    <row r="223" spans="6:11" ht="12.75">
      <c r="F223" s="1">
        <f t="shared" si="52"/>
        <v>100</v>
      </c>
      <c r="H223" s="1">
        <f t="shared" si="53"/>
        <v>100</v>
      </c>
      <c r="K223" s="5" t="e">
        <f t="shared" si="55"/>
        <v>#DIV/0!</v>
      </c>
    </row>
    <row r="224" spans="6:11" ht="12.75">
      <c r="F224" s="1">
        <f t="shared" si="52"/>
        <v>100</v>
      </c>
      <c r="H224" s="1">
        <f t="shared" si="53"/>
        <v>100</v>
      </c>
      <c r="K224" s="5" t="e">
        <f t="shared" si="55"/>
        <v>#DIV/0!</v>
      </c>
    </row>
    <row r="225" spans="6:11" ht="12.75">
      <c r="F225" s="1">
        <f t="shared" si="52"/>
        <v>100</v>
      </c>
      <c r="H225" s="1">
        <f t="shared" si="53"/>
        <v>100</v>
      </c>
      <c r="K225" s="5" t="e">
        <f t="shared" si="55"/>
        <v>#DIV/0!</v>
      </c>
    </row>
    <row r="226" spans="6:11" ht="12.75">
      <c r="F226" s="1">
        <f t="shared" si="52"/>
        <v>100</v>
      </c>
      <c r="H226" s="1">
        <f t="shared" si="53"/>
        <v>100</v>
      </c>
      <c r="K226" s="5" t="e">
        <f t="shared" si="55"/>
        <v>#DIV/0!</v>
      </c>
    </row>
    <row r="227" spans="6:11" ht="12.75">
      <c r="F227" s="1">
        <f t="shared" si="52"/>
        <v>100</v>
      </c>
      <c r="H227" s="1">
        <f t="shared" si="53"/>
        <v>100</v>
      </c>
      <c r="K227" s="5" t="e">
        <f t="shared" si="55"/>
        <v>#DIV/0!</v>
      </c>
    </row>
    <row r="228" spans="6:11" ht="12.75">
      <c r="F228" s="1">
        <f t="shared" si="52"/>
        <v>100</v>
      </c>
      <c r="H228" s="1">
        <f t="shared" si="53"/>
        <v>100</v>
      </c>
      <c r="K228" s="5" t="e">
        <f t="shared" si="55"/>
        <v>#DIV/0!</v>
      </c>
    </row>
    <row r="229" spans="6:11" ht="12.75">
      <c r="F229" s="1">
        <f t="shared" si="52"/>
        <v>100</v>
      </c>
      <c r="H229" s="1">
        <f t="shared" si="53"/>
        <v>100</v>
      </c>
      <c r="K229" s="5" t="e">
        <f t="shared" si="55"/>
        <v>#DIV/0!</v>
      </c>
    </row>
    <row r="230" spans="6:11" ht="12.75">
      <c r="F230" s="1">
        <f t="shared" si="52"/>
        <v>100</v>
      </c>
      <c r="H230" s="1">
        <f t="shared" si="53"/>
        <v>100</v>
      </c>
      <c r="K230" s="5" t="e">
        <f t="shared" si="55"/>
        <v>#DIV/0!</v>
      </c>
    </row>
    <row r="231" spans="6:11" ht="12.75">
      <c r="F231" s="1">
        <f t="shared" si="52"/>
        <v>100</v>
      </c>
      <c r="H231" s="1">
        <f t="shared" si="53"/>
        <v>100</v>
      </c>
      <c r="K231" s="5" t="e">
        <f t="shared" si="55"/>
        <v>#DIV/0!</v>
      </c>
    </row>
    <row r="232" spans="6:11" ht="12.75">
      <c r="F232" s="1">
        <f t="shared" si="52"/>
        <v>100</v>
      </c>
      <c r="H232" s="1">
        <f t="shared" si="53"/>
        <v>100</v>
      </c>
      <c r="K232" s="5" t="e">
        <f t="shared" si="55"/>
        <v>#DIV/0!</v>
      </c>
    </row>
    <row r="233" spans="6:11" ht="12.75">
      <c r="F233" s="1">
        <f t="shared" si="52"/>
        <v>100</v>
      </c>
      <c r="H233" s="1">
        <f t="shared" si="53"/>
        <v>100</v>
      </c>
      <c r="K233" s="5" t="e">
        <f t="shared" si="55"/>
        <v>#DIV/0!</v>
      </c>
    </row>
    <row r="234" spans="6:11" ht="12.75">
      <c r="F234" s="1">
        <f t="shared" si="52"/>
        <v>100</v>
      </c>
      <c r="H234" s="1">
        <f t="shared" si="53"/>
        <v>100</v>
      </c>
      <c r="K234" s="5" t="e">
        <f t="shared" si="55"/>
        <v>#DIV/0!</v>
      </c>
    </row>
    <row r="235" spans="6:11" ht="12.75">
      <c r="F235" s="1">
        <f t="shared" si="52"/>
        <v>100</v>
      </c>
      <c r="H235" s="1">
        <f t="shared" si="53"/>
        <v>100</v>
      </c>
      <c r="K235" s="5" t="e">
        <f t="shared" si="55"/>
        <v>#DIV/0!</v>
      </c>
    </row>
    <row r="236" spans="6:11" ht="12.75">
      <c r="F236" s="1">
        <f aca="true" t="shared" si="56" ref="F236:F274">F235</f>
        <v>100</v>
      </c>
      <c r="H236" s="1">
        <f aca="true" t="shared" si="57" ref="H236:H274">H235</f>
        <v>100</v>
      </c>
      <c r="K236" s="5" t="e">
        <f aca="true" t="shared" si="58" ref="K236:K245">+I$40+K$40/A236</f>
        <v>#DIV/0!</v>
      </c>
    </row>
    <row r="237" spans="6:11" ht="12.75">
      <c r="F237" s="1">
        <f t="shared" si="56"/>
        <v>100</v>
      </c>
      <c r="H237" s="1">
        <f t="shared" si="57"/>
        <v>100</v>
      </c>
      <c r="K237" s="5" t="e">
        <f t="shared" si="58"/>
        <v>#DIV/0!</v>
      </c>
    </row>
    <row r="238" spans="6:11" ht="12.75">
      <c r="F238" s="1">
        <f t="shared" si="56"/>
        <v>100</v>
      </c>
      <c r="H238" s="1">
        <f t="shared" si="57"/>
        <v>100</v>
      </c>
      <c r="K238" s="5" t="e">
        <f t="shared" si="58"/>
        <v>#DIV/0!</v>
      </c>
    </row>
    <row r="239" spans="6:11" ht="12.75">
      <c r="F239" s="1">
        <f t="shared" si="56"/>
        <v>100</v>
      </c>
      <c r="H239" s="1">
        <f t="shared" si="57"/>
        <v>100</v>
      </c>
      <c r="K239" s="5" t="e">
        <f t="shared" si="58"/>
        <v>#DIV/0!</v>
      </c>
    </row>
    <row r="240" spans="6:11" ht="12.75">
      <c r="F240" s="1">
        <f t="shared" si="56"/>
        <v>100</v>
      </c>
      <c r="H240" s="1">
        <f t="shared" si="57"/>
        <v>100</v>
      </c>
      <c r="K240" s="5" t="e">
        <f t="shared" si="58"/>
        <v>#DIV/0!</v>
      </c>
    </row>
    <row r="241" spans="6:11" ht="12.75">
      <c r="F241" s="1">
        <f t="shared" si="56"/>
        <v>100</v>
      </c>
      <c r="H241" s="1">
        <f t="shared" si="57"/>
        <v>100</v>
      </c>
      <c r="K241" s="5" t="e">
        <f t="shared" si="58"/>
        <v>#DIV/0!</v>
      </c>
    </row>
    <row r="242" spans="6:11" ht="12.75">
      <c r="F242" s="1">
        <f t="shared" si="56"/>
        <v>100</v>
      </c>
      <c r="H242" s="1">
        <f t="shared" si="57"/>
        <v>100</v>
      </c>
      <c r="K242" s="5" t="e">
        <f t="shared" si="58"/>
        <v>#DIV/0!</v>
      </c>
    </row>
    <row r="243" spans="6:11" ht="12.75">
      <c r="F243" s="1">
        <f t="shared" si="56"/>
        <v>100</v>
      </c>
      <c r="H243" s="1">
        <f t="shared" si="57"/>
        <v>100</v>
      </c>
      <c r="K243" s="5" t="e">
        <f t="shared" si="58"/>
        <v>#DIV/0!</v>
      </c>
    </row>
    <row r="244" spans="6:11" ht="12.75">
      <c r="F244" s="1">
        <f t="shared" si="56"/>
        <v>100</v>
      </c>
      <c r="H244" s="1">
        <f t="shared" si="57"/>
        <v>100</v>
      </c>
      <c r="K244" s="5" t="e">
        <f t="shared" si="58"/>
        <v>#DIV/0!</v>
      </c>
    </row>
    <row r="245" spans="6:11" ht="12.75">
      <c r="F245" s="1">
        <f t="shared" si="56"/>
        <v>100</v>
      </c>
      <c r="H245" s="1">
        <f t="shared" si="57"/>
        <v>100</v>
      </c>
      <c r="K245" s="5" t="e">
        <f t="shared" si="58"/>
        <v>#DIV/0!</v>
      </c>
    </row>
    <row r="246" spans="6:8" ht="12.75">
      <c r="F246" s="1">
        <f t="shared" si="56"/>
        <v>100</v>
      </c>
      <c r="H246" s="1">
        <f t="shared" si="57"/>
        <v>100</v>
      </c>
    </row>
    <row r="247" spans="6:8" ht="12.75">
      <c r="F247" s="1">
        <f t="shared" si="56"/>
        <v>100</v>
      </c>
      <c r="H247" s="1">
        <f t="shared" si="57"/>
        <v>100</v>
      </c>
    </row>
    <row r="248" spans="6:8" ht="12.75">
      <c r="F248" s="1">
        <f t="shared" si="56"/>
        <v>100</v>
      </c>
      <c r="H248" s="1">
        <f t="shared" si="57"/>
        <v>100</v>
      </c>
    </row>
    <row r="249" spans="6:8" ht="12.75">
      <c r="F249" s="1">
        <f t="shared" si="56"/>
        <v>100</v>
      </c>
      <c r="H249" s="1">
        <f t="shared" si="57"/>
        <v>100</v>
      </c>
    </row>
    <row r="250" spans="6:8" ht="12.75">
      <c r="F250" s="1">
        <f t="shared" si="56"/>
        <v>100</v>
      </c>
      <c r="H250" s="1">
        <f t="shared" si="57"/>
        <v>100</v>
      </c>
    </row>
    <row r="251" spans="6:8" ht="12.75">
      <c r="F251" s="1">
        <f t="shared" si="56"/>
        <v>100</v>
      </c>
      <c r="H251" s="1">
        <f t="shared" si="57"/>
        <v>100</v>
      </c>
    </row>
    <row r="252" spans="6:8" ht="12.75">
      <c r="F252" s="1">
        <f t="shared" si="56"/>
        <v>100</v>
      </c>
      <c r="H252" s="1">
        <f t="shared" si="57"/>
        <v>100</v>
      </c>
    </row>
    <row r="253" spans="6:8" ht="12.75">
      <c r="F253" s="1">
        <f t="shared" si="56"/>
        <v>100</v>
      </c>
      <c r="H253" s="1">
        <f t="shared" si="57"/>
        <v>100</v>
      </c>
    </row>
    <row r="254" spans="6:8" ht="12.75">
      <c r="F254" s="1">
        <f t="shared" si="56"/>
        <v>100</v>
      </c>
      <c r="H254" s="1">
        <f t="shared" si="57"/>
        <v>100</v>
      </c>
    </row>
    <row r="255" spans="6:8" ht="12.75">
      <c r="F255" s="1">
        <f t="shared" si="56"/>
        <v>100</v>
      </c>
      <c r="H255" s="1">
        <f t="shared" si="57"/>
        <v>100</v>
      </c>
    </row>
    <row r="256" spans="6:8" ht="12.75">
      <c r="F256" s="1">
        <f t="shared" si="56"/>
        <v>100</v>
      </c>
      <c r="H256" s="1">
        <f t="shared" si="57"/>
        <v>100</v>
      </c>
    </row>
    <row r="257" spans="6:8" ht="12.75">
      <c r="F257" s="1">
        <f t="shared" si="56"/>
        <v>100</v>
      </c>
      <c r="H257" s="1">
        <f t="shared" si="57"/>
        <v>100</v>
      </c>
    </row>
    <row r="258" spans="6:8" ht="12.75">
      <c r="F258" s="1">
        <f t="shared" si="56"/>
        <v>100</v>
      </c>
      <c r="H258" s="1">
        <f t="shared" si="57"/>
        <v>100</v>
      </c>
    </row>
    <row r="259" spans="6:8" ht="12.75">
      <c r="F259" s="1">
        <f t="shared" si="56"/>
        <v>100</v>
      </c>
      <c r="H259" s="1">
        <f t="shared" si="57"/>
        <v>100</v>
      </c>
    </row>
    <row r="260" spans="6:8" ht="12.75">
      <c r="F260" s="1">
        <f t="shared" si="56"/>
        <v>100</v>
      </c>
      <c r="H260" s="1">
        <f t="shared" si="57"/>
        <v>100</v>
      </c>
    </row>
    <row r="261" spans="6:8" ht="12.75">
      <c r="F261" s="1">
        <f t="shared" si="56"/>
        <v>100</v>
      </c>
      <c r="H261" s="1">
        <f t="shared" si="57"/>
        <v>100</v>
      </c>
    </row>
    <row r="262" spans="6:8" ht="12.75">
      <c r="F262" s="1">
        <f t="shared" si="56"/>
        <v>100</v>
      </c>
      <c r="H262" s="1">
        <f t="shared" si="57"/>
        <v>100</v>
      </c>
    </row>
    <row r="263" spans="6:8" ht="12.75">
      <c r="F263" s="1">
        <f t="shared" si="56"/>
        <v>100</v>
      </c>
      <c r="H263" s="1">
        <f t="shared" si="57"/>
        <v>100</v>
      </c>
    </row>
    <row r="264" spans="6:8" ht="12.75">
      <c r="F264" s="1">
        <f t="shared" si="56"/>
        <v>100</v>
      </c>
      <c r="H264" s="1">
        <f t="shared" si="57"/>
        <v>100</v>
      </c>
    </row>
    <row r="265" spans="6:8" ht="12.75">
      <c r="F265" s="1">
        <f t="shared" si="56"/>
        <v>100</v>
      </c>
      <c r="H265" s="1">
        <f t="shared" si="57"/>
        <v>100</v>
      </c>
    </row>
    <row r="266" spans="6:8" ht="12.75">
      <c r="F266" s="1">
        <f t="shared" si="56"/>
        <v>100</v>
      </c>
      <c r="H266" s="1">
        <f t="shared" si="57"/>
        <v>100</v>
      </c>
    </row>
    <row r="267" spans="6:8" ht="12.75">
      <c r="F267" s="1">
        <f t="shared" si="56"/>
        <v>100</v>
      </c>
      <c r="H267" s="1">
        <f t="shared" si="57"/>
        <v>100</v>
      </c>
    </row>
    <row r="268" spans="6:8" ht="12.75">
      <c r="F268" s="1">
        <f t="shared" si="56"/>
        <v>100</v>
      </c>
      <c r="H268" s="1">
        <f t="shared" si="57"/>
        <v>100</v>
      </c>
    </row>
    <row r="269" spans="6:8" ht="12.75">
      <c r="F269" s="1">
        <f t="shared" si="56"/>
        <v>100</v>
      </c>
      <c r="H269" s="1">
        <f t="shared" si="57"/>
        <v>100</v>
      </c>
    </row>
    <row r="270" spans="6:8" ht="12.75">
      <c r="F270" s="1">
        <f t="shared" si="56"/>
        <v>100</v>
      </c>
      <c r="H270" s="1">
        <f t="shared" si="57"/>
        <v>100</v>
      </c>
    </row>
    <row r="271" spans="6:8" ht="12.75">
      <c r="F271" s="1">
        <f t="shared" si="56"/>
        <v>100</v>
      </c>
      <c r="H271" s="1">
        <f t="shared" si="57"/>
        <v>100</v>
      </c>
    </row>
    <row r="272" spans="6:8" ht="12.75">
      <c r="F272" s="1">
        <f t="shared" si="56"/>
        <v>100</v>
      </c>
      <c r="H272" s="1">
        <f t="shared" si="57"/>
        <v>100</v>
      </c>
    </row>
    <row r="273" spans="6:8" ht="12.75">
      <c r="F273" s="1">
        <f t="shared" si="56"/>
        <v>100</v>
      </c>
      <c r="H273" s="1">
        <f t="shared" si="57"/>
        <v>100</v>
      </c>
    </row>
    <row r="274" spans="6:8" ht="12.75">
      <c r="F274" s="1">
        <f t="shared" si="56"/>
        <v>100</v>
      </c>
      <c r="H274" s="1">
        <f t="shared" si="57"/>
        <v>100</v>
      </c>
    </row>
    <row r="275" ht="12.75">
      <c r="F275" s="1">
        <f>+K248</f>
        <v>0</v>
      </c>
    </row>
    <row r="276" ht="12.75">
      <c r="F276" s="1">
        <f>+K249</f>
        <v>0</v>
      </c>
    </row>
    <row r="277" ht="12.75">
      <c r="F277" s="1">
        <f>+K250</f>
        <v>0</v>
      </c>
    </row>
    <row r="278" ht="12.75">
      <c r="F278" s="1">
        <f>+K251</f>
        <v>0</v>
      </c>
    </row>
    <row r="279" ht="12.75">
      <c r="F279" s="1">
        <f>+K252</f>
        <v>0</v>
      </c>
    </row>
  </sheetData>
  <mergeCells count="21">
    <mergeCell ref="L5:M5"/>
    <mergeCell ref="L6:M6"/>
    <mergeCell ref="I24:J24"/>
    <mergeCell ref="I25:J25"/>
    <mergeCell ref="H20:K21"/>
    <mergeCell ref="I13:J13"/>
    <mergeCell ref="H11:H16"/>
    <mergeCell ref="I27:J27"/>
    <mergeCell ref="H26:H27"/>
    <mergeCell ref="P24:Q24"/>
    <mergeCell ref="I26:J26"/>
    <mergeCell ref="H24:H25"/>
    <mergeCell ref="H3:K4"/>
    <mergeCell ref="I11:J11"/>
    <mergeCell ref="H18:H19"/>
    <mergeCell ref="I18:I19"/>
    <mergeCell ref="I7:J7"/>
    <mergeCell ref="H5:H10"/>
    <mergeCell ref="I5:J5"/>
    <mergeCell ref="I6:J6"/>
    <mergeCell ref="I12:J12"/>
  </mergeCells>
  <conditionalFormatting sqref="K8 K24:K25">
    <cfRule type="cellIs" priority="1" dxfId="0" operator="equal" stopIfTrue="1">
      <formula>"YES"</formula>
    </cfRule>
  </conditionalFormatting>
  <conditionalFormatting sqref="K14 K23 K26:K27">
    <cfRule type="cellIs" priority="2" dxfId="1" operator="equal" stopIfTrue="1">
      <formula>"YES"</formula>
    </cfRule>
  </conditionalFormatting>
  <conditionalFormatting sqref="K22">
    <cfRule type="cellIs" priority="3" dxfId="0" operator="equal" stopIfTrue="1">
      <formula>"YES"</formula>
    </cfRule>
    <cfRule type="cellIs" priority="4" dxfId="0" operator="notEqual" stopIfTrue="1">
      <formula>"YES"</formula>
    </cfRule>
  </conditionalFormatting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6" sqref="F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Ekonomski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Popovic</dc:creator>
  <cp:keywords/>
  <dc:description/>
  <cp:lastModifiedBy>Boris Begovic</cp:lastModifiedBy>
  <dcterms:created xsi:type="dcterms:W3CDTF">1999-03-15T22:26:38Z</dcterms:created>
  <dcterms:modified xsi:type="dcterms:W3CDTF">2005-03-19T16:34:24Z</dcterms:modified>
  <cp:category/>
  <cp:version/>
  <cp:contentType/>
  <cp:contentStatus/>
</cp:coreProperties>
</file>