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9690" windowHeight="7290" activeTab="1"/>
  </bookViews>
  <sheets>
    <sheet name="Sheet2" sheetId="1" r:id="rId1"/>
    <sheet name="Sheet1" sheetId="2" r:id="rId2"/>
  </sheets>
  <definedNames>
    <definedName name="COUNTER">'Sheet1'!#REF!</definedName>
    <definedName name="_xlnm.Print_Area" localSheetId="1">'Sheet1'!$A$1:$F$31</definedName>
    <definedName name="PROSEK">'Sheet1'!#REF!</definedName>
  </definedNames>
  <calcPr fullCalcOnLoad="1"/>
</workbook>
</file>

<file path=xl/sharedStrings.xml><?xml version="1.0" encoding="utf-8"?>
<sst xmlns="http://schemas.openxmlformats.org/spreadsheetml/2006/main" count="37" uniqueCount="15">
  <si>
    <t>GODINA</t>
  </si>
  <si>
    <t>INVESTICIJA</t>
  </si>
  <si>
    <t>PRIHOD</t>
  </si>
  <si>
    <t>DIS.PRIH</t>
  </si>
  <si>
    <t>KAMATA</t>
  </si>
  <si>
    <t>NPV-"peske"</t>
  </si>
  <si>
    <t>NPV- EXCEL</t>
  </si>
  <si>
    <t>DISK.PRIH</t>
  </si>
  <si>
    <t>ULAGANJE U PRODUKTIVNU INVESTICIJU</t>
  </si>
  <si>
    <t>ULAGANJE U BANKU</t>
  </si>
  <si>
    <t>dnevna inflacija</t>
  </si>
  <si>
    <t>godisnja</t>
  </si>
  <si>
    <t>mesecna infl.</t>
  </si>
  <si>
    <t>IMAO BI</t>
  </si>
  <si>
    <t>DA JE ULOZIO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</si>
</sst>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.00_ ;[Red]\-#,##0.00\ "/>
    <numFmt numFmtId="181" formatCode="0.0"/>
    <numFmt numFmtId="182" formatCode="0.0%"/>
    <numFmt numFmtId="183" formatCode="0.000%"/>
    <numFmt numFmtId="184" formatCode="0.000"/>
    <numFmt numFmtId="185" formatCode="0.0000"/>
    <numFmt numFmtId="186" formatCode="0.000000"/>
    <numFmt numFmtId="187" formatCode="0.00000"/>
  </numFmts>
  <fonts count="3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1" fillId="3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9" fontId="0" fillId="4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83" fontId="0" fillId="0" borderId="0" xfId="19" applyNumberFormat="1" applyAlignment="1">
      <alignment/>
    </xf>
    <xf numFmtId="0" fontId="0" fillId="5" borderId="0" xfId="0" applyFill="1" applyAlignment="1">
      <alignment horizontal="center"/>
    </xf>
    <xf numFmtId="1" fontId="0" fillId="2" borderId="0" xfId="0" applyNumberFormat="1" applyFill="1" applyAlignment="1">
      <alignment/>
    </xf>
    <xf numFmtId="181" fontId="0" fillId="4" borderId="0" xfId="0" applyNumberFormat="1" applyFill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workbookViewId="0" topLeftCell="A1">
      <selection activeCell="A11" sqref="A11"/>
    </sheetView>
  </sheetViews>
  <sheetFormatPr defaultColWidth="9.140625" defaultRowHeight="12.75"/>
  <cols>
    <col min="1" max="1" width="12.00390625" style="0" bestFit="1" customWidth="1"/>
    <col min="2" max="2" width="11.57421875" style="0" customWidth="1"/>
    <col min="3" max="3" width="8.140625" style="0" bestFit="1" customWidth="1"/>
    <col min="4" max="4" width="10.28125" style="0" bestFit="1" customWidth="1"/>
    <col min="5" max="5" width="9.421875" style="0" bestFit="1" customWidth="1"/>
  </cols>
  <sheetData>
    <row r="1" spans="1:5" ht="12.75">
      <c r="A1" s="6"/>
      <c r="B1" s="7" t="s">
        <v>8</v>
      </c>
      <c r="C1" s="6"/>
      <c r="D1" s="6"/>
      <c r="E1" s="6"/>
    </row>
    <row r="2" spans="1:5" ht="12.75">
      <c r="A2" s="7" t="s">
        <v>0</v>
      </c>
      <c r="B2" s="7" t="s">
        <v>1</v>
      </c>
      <c r="C2" s="7" t="s">
        <v>2</v>
      </c>
      <c r="D2" s="7" t="s">
        <v>7</v>
      </c>
      <c r="E2" s="10" t="s">
        <v>4</v>
      </c>
    </row>
    <row r="3" spans="1:5" ht="12.75">
      <c r="A3" s="11">
        <v>0</v>
      </c>
      <c r="B3" s="11">
        <v>200000</v>
      </c>
      <c r="C3" s="11">
        <v>0</v>
      </c>
      <c r="D3" s="11"/>
      <c r="E3" s="12">
        <v>0.1</v>
      </c>
    </row>
    <row r="4" spans="1:5" ht="12.75">
      <c r="A4">
        <f>+A3+1</f>
        <v>1</v>
      </c>
      <c r="C4">
        <v>50000</v>
      </c>
      <c r="D4">
        <f>+C4/(1+E$18)^A4</f>
        <v>50000</v>
      </c>
      <c r="E4" s="2"/>
    </row>
    <row r="5" spans="1:4" ht="12.75">
      <c r="A5">
        <f>+A4+1</f>
        <v>2</v>
      </c>
      <c r="C5">
        <f>+C4</f>
        <v>50000</v>
      </c>
      <c r="D5">
        <f>+C5/(1+E$18)^A5</f>
        <v>50000</v>
      </c>
    </row>
    <row r="6" spans="1:4" ht="12.75">
      <c r="A6">
        <f>+A5+1</f>
        <v>3</v>
      </c>
      <c r="C6">
        <f>+C5</f>
        <v>50000</v>
      </c>
      <c r="D6">
        <f>+C6/(1+E$18)^A6</f>
        <v>50000</v>
      </c>
    </row>
    <row r="7" spans="1:4" ht="12.75">
      <c r="A7">
        <f>+A6+1</f>
        <v>4</v>
      </c>
      <c r="C7">
        <f>+C6</f>
        <v>50000</v>
      </c>
      <c r="D7">
        <f>+C7/(1+E$18)^A7</f>
        <v>50000</v>
      </c>
    </row>
    <row r="8" spans="1:4" ht="12.75">
      <c r="A8">
        <f>+A7+1</f>
        <v>5</v>
      </c>
      <c r="C8">
        <f>+C7</f>
        <v>50000</v>
      </c>
      <c r="D8">
        <f>+C8/(1+E$18)^A8</f>
        <v>50000</v>
      </c>
    </row>
    <row r="9" spans="1:5" ht="12.75">
      <c r="A9" s="8" t="s">
        <v>5</v>
      </c>
      <c r="B9" s="8">
        <f>+B3</f>
        <v>200000</v>
      </c>
      <c r="C9" s="8"/>
      <c r="D9" s="9">
        <f>SUM(D4:D8)</f>
        <v>250000</v>
      </c>
      <c r="E9" s="3">
        <f>+D9-B9</f>
        <v>50000</v>
      </c>
    </row>
    <row r="10" spans="1:5" ht="12.75">
      <c r="A10" s="8" t="s">
        <v>6</v>
      </c>
      <c r="B10" s="8"/>
      <c r="C10" s="8"/>
      <c r="D10" s="8"/>
      <c r="E10" s="5">
        <f>NPV(E3,C4:C8)-B3</f>
        <v>-10460.661529577657</v>
      </c>
    </row>
    <row r="11" ht="12.75">
      <c r="A11" s="1"/>
    </row>
    <row r="12" spans="1:5" ht="12.75">
      <c r="A12" s="7"/>
      <c r="B12" s="7" t="s">
        <v>9</v>
      </c>
      <c r="C12" s="7"/>
      <c r="D12" s="7"/>
      <c r="E12" s="7"/>
    </row>
    <row r="13" spans="1:5" ht="12.75">
      <c r="A13" s="7" t="s">
        <v>0</v>
      </c>
      <c r="B13" s="7" t="s">
        <v>1</v>
      </c>
      <c r="C13" s="7" t="s">
        <v>2</v>
      </c>
      <c r="D13" s="7" t="s">
        <v>3</v>
      </c>
      <c r="E13" s="7" t="s">
        <v>4</v>
      </c>
    </row>
    <row r="14" spans="1:5" ht="12.75">
      <c r="A14" s="3">
        <v>0</v>
      </c>
      <c r="B14" s="3">
        <v>200000</v>
      </c>
      <c r="C14" s="3">
        <v>0</v>
      </c>
      <c r="D14" s="3"/>
      <c r="E14" s="4">
        <v>0.1</v>
      </c>
    </row>
    <row r="15" spans="1:5" ht="12.75">
      <c r="A15">
        <f>+A14+1</f>
        <v>1</v>
      </c>
      <c r="C15">
        <v>0</v>
      </c>
      <c r="D15">
        <f>+C15/(1+E$18)^A15</f>
        <v>0</v>
      </c>
      <c r="E15" s="2"/>
    </row>
    <row r="16" spans="1:4" ht="12.75">
      <c r="A16">
        <f>+A15+1</f>
        <v>2</v>
      </c>
      <c r="C16">
        <v>0</v>
      </c>
      <c r="D16">
        <f>+C16/(1+E$18)^A16</f>
        <v>0</v>
      </c>
    </row>
    <row r="17" spans="1:4" ht="12.75">
      <c r="A17">
        <f>+A16+1</f>
        <v>3</v>
      </c>
      <c r="C17">
        <v>0</v>
      </c>
      <c r="D17">
        <f>+C17/(1+E$18)^A17</f>
        <v>0</v>
      </c>
    </row>
    <row r="18" spans="1:4" ht="12.75">
      <c r="A18">
        <f>+A17+1</f>
        <v>4</v>
      </c>
      <c r="C18">
        <v>0</v>
      </c>
      <c r="D18">
        <f>+C18/(1+E$18)^A18</f>
        <v>0</v>
      </c>
    </row>
    <row r="19" spans="1:4" ht="12.75">
      <c r="A19">
        <f>+A18+1</f>
        <v>5</v>
      </c>
      <c r="C19">
        <f>200000*(1+E14)^5</f>
        <v>322102.0000000001</v>
      </c>
      <c r="D19">
        <f>+C19/(1+E$18)^A19</f>
        <v>322102.0000000001</v>
      </c>
    </row>
    <row r="20" spans="1:5" ht="12.75">
      <c r="A20" s="11" t="s">
        <v>5</v>
      </c>
      <c r="B20" s="11">
        <f>+B14</f>
        <v>200000</v>
      </c>
      <c r="C20" s="11"/>
      <c r="D20" s="13">
        <f>SUM(D15:D19)</f>
        <v>322102.0000000001</v>
      </c>
      <c r="E20" s="3">
        <f>+D20-B20</f>
        <v>122102.00000000012</v>
      </c>
    </row>
    <row r="21" spans="1:5" ht="12.75">
      <c r="A21" s="11" t="s">
        <v>6</v>
      </c>
      <c r="B21" s="11"/>
      <c r="C21" s="11"/>
      <c r="D21" s="11"/>
      <c r="E21" s="5">
        <f>NPV(E14,C15:C19)-B14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F39"/>
  <sheetViews>
    <sheetView tabSelected="1" zoomScale="150" zoomScaleNormal="150" workbookViewId="0" topLeftCell="A1">
      <selection activeCell="G10" sqref="G10"/>
    </sheetView>
  </sheetViews>
  <sheetFormatPr defaultColWidth="9.140625" defaultRowHeight="12.75"/>
  <cols>
    <col min="1" max="1" width="14.7109375" style="0" customWidth="1"/>
    <col min="2" max="2" width="12.140625" style="0" customWidth="1"/>
    <col min="4" max="4" width="9.8515625" style="0" bestFit="1" customWidth="1"/>
    <col min="5" max="6" width="12.28125" style="0" customWidth="1"/>
  </cols>
  <sheetData>
    <row r="2" spans="1:5" ht="12.75">
      <c r="A2" s="6"/>
      <c r="B2" s="7" t="s">
        <v>8</v>
      </c>
      <c r="C2" s="6"/>
      <c r="D2" s="6"/>
      <c r="E2" s="6"/>
    </row>
    <row r="3" spans="1:5" ht="12.75">
      <c r="A3" s="7" t="s">
        <v>0</v>
      </c>
      <c r="B3" s="7" t="s">
        <v>1</v>
      </c>
      <c r="C3" s="7" t="s">
        <v>2</v>
      </c>
      <c r="D3" s="7" t="s">
        <v>7</v>
      </c>
      <c r="E3" s="10" t="s">
        <v>4</v>
      </c>
    </row>
    <row r="4" spans="1:5" ht="12.75">
      <c r="A4" s="11">
        <v>0</v>
      </c>
      <c r="B4" s="11">
        <v>1000</v>
      </c>
      <c r="D4" s="11"/>
      <c r="E4" s="12">
        <v>0.15</v>
      </c>
    </row>
    <row r="5" spans="1:5" ht="12.75">
      <c r="A5">
        <f>+A4+1</f>
        <v>1</v>
      </c>
      <c r="C5">
        <v>600</v>
      </c>
      <c r="D5" s="24">
        <f>C5/(1+E$4)^A5</f>
        <v>521.7391304347826</v>
      </c>
      <c r="E5" s="2"/>
    </row>
    <row r="6" spans="1:4" ht="12.75">
      <c r="A6">
        <f>+A5+1</f>
        <v>2</v>
      </c>
      <c r="C6" s="11">
        <v>600</v>
      </c>
      <c r="D6" s="24">
        <f>C6/(1+E$4)^A6</f>
        <v>453.68620037807193</v>
      </c>
    </row>
    <row r="7" spans="1:5" ht="12.75">
      <c r="A7" s="8" t="s">
        <v>5</v>
      </c>
      <c r="B7" s="8">
        <f>+B4</f>
        <v>1000</v>
      </c>
      <c r="C7" s="8"/>
      <c r="D7" s="23">
        <f>SUM(D4:D6)</f>
        <v>975.4253308128546</v>
      </c>
      <c r="E7" s="22">
        <f>+D7-B7</f>
        <v>-24.574669187145446</v>
      </c>
    </row>
    <row r="8" spans="1:5" ht="12.75">
      <c r="A8" s="8" t="s">
        <v>6</v>
      </c>
      <c r="B8" s="8"/>
      <c r="C8" s="8"/>
      <c r="D8" s="8"/>
      <c r="E8" s="22">
        <f>NPV(E4,C5:C6)-B7</f>
        <v>-24.57466918714556</v>
      </c>
    </row>
    <row r="9" ht="12.75">
      <c r="A9" s="1"/>
    </row>
    <row r="10" spans="1:4" ht="12.75">
      <c r="A10" s="25" t="s">
        <v>14</v>
      </c>
      <c r="B10" t="s">
        <v>13</v>
      </c>
      <c r="C10">
        <f>+B4*(1+E4)^2</f>
        <v>1322.4999999999998</v>
      </c>
      <c r="D10" s="24"/>
    </row>
    <row r="13" spans="1:5" ht="12.75">
      <c r="A13" s="7"/>
      <c r="B13" s="7" t="s">
        <v>9</v>
      </c>
      <c r="C13" s="7"/>
      <c r="D13" s="7"/>
      <c r="E13" s="7"/>
    </row>
    <row r="14" spans="1:5" ht="12.75">
      <c r="A14" s="7" t="s">
        <v>0</v>
      </c>
      <c r="B14" s="7" t="s">
        <v>1</v>
      </c>
      <c r="C14" s="7" t="s">
        <v>2</v>
      </c>
      <c r="D14" s="7" t="s">
        <v>3</v>
      </c>
      <c r="E14" s="7" t="s">
        <v>4</v>
      </c>
    </row>
    <row r="15" spans="1:5" ht="12.75">
      <c r="A15" s="3">
        <v>0</v>
      </c>
      <c r="B15" s="3">
        <v>1000</v>
      </c>
      <c r="C15" s="3">
        <v>0</v>
      </c>
      <c r="D15" s="3"/>
      <c r="E15" s="4">
        <v>0.15</v>
      </c>
    </row>
    <row r="16" spans="1:5" ht="12.75">
      <c r="A16">
        <f>+A15+1</f>
        <v>1</v>
      </c>
      <c r="C16">
        <v>0</v>
      </c>
      <c r="D16">
        <f>+C16/(1+E$4)^A16</f>
        <v>0</v>
      </c>
      <c r="E16" s="2"/>
    </row>
    <row r="17" spans="1:4" ht="12.75">
      <c r="A17">
        <f>+A16+1</f>
        <v>2</v>
      </c>
      <c r="C17">
        <f>1000*(1+E15)^2</f>
        <v>1322.4999999999998</v>
      </c>
      <c r="D17">
        <v>0</v>
      </c>
    </row>
    <row r="18" spans="1:5" ht="12.75">
      <c r="A18" s="11" t="s">
        <v>5</v>
      </c>
      <c r="B18" s="11">
        <f>+B15</f>
        <v>1000</v>
      </c>
      <c r="D18">
        <v>1000</v>
      </c>
      <c r="E18" s="22">
        <f>+D18-B18</f>
        <v>0</v>
      </c>
    </row>
    <row r="19" spans="1:5" ht="12.75">
      <c r="A19" s="11" t="s">
        <v>6</v>
      </c>
      <c r="B19" s="11"/>
      <c r="C19" s="11"/>
      <c r="D19" s="11"/>
      <c r="E19" s="5">
        <f>NPV(E15,C16:C17)-B18</f>
        <v>0</v>
      </c>
    </row>
    <row r="22" spans="1:6" ht="12.75">
      <c r="A22" s="18" t="s">
        <v>12</v>
      </c>
      <c r="B22" s="21" t="s">
        <v>10</v>
      </c>
      <c r="C22" s="21"/>
      <c r="D22" s="21"/>
      <c r="E22" s="21"/>
      <c r="F22" s="18" t="s">
        <v>11</v>
      </c>
    </row>
    <row r="23" spans="1:6" ht="12.75">
      <c r="A23" s="18"/>
      <c r="B23" s="19">
        <v>28</v>
      </c>
      <c r="C23" s="19">
        <v>29</v>
      </c>
      <c r="D23" s="19">
        <v>30</v>
      </c>
      <c r="E23" s="19">
        <v>31</v>
      </c>
      <c r="F23" s="18"/>
    </row>
    <row r="24" spans="1:6" ht="12.75">
      <c r="A24" s="14">
        <v>0.01</v>
      </c>
      <c r="B24" s="20">
        <f>+(1+$A24)^(1/B$23)-1</f>
        <v>0.0003554321100707192</v>
      </c>
      <c r="C24" s="20">
        <f aca="true" t="shared" si="0" ref="C24:E31">+(1+$A24)^(1/C$23)-1</f>
        <v>0.000343173727641366</v>
      </c>
      <c r="D24" s="20">
        <f t="shared" si="0"/>
        <v>0.00033173270623421125</v>
      </c>
      <c r="E24" s="20">
        <f t="shared" si="0"/>
        <v>0.00032102993370175525</v>
      </c>
      <c r="F24" s="15">
        <f>+(1+$A24)^(12)-1</f>
        <v>0.12682503013196977</v>
      </c>
    </row>
    <row r="25" spans="1:6" ht="12.75">
      <c r="A25" s="14">
        <f aca="true" t="shared" si="1" ref="A25:A31">+A24+0.01</f>
        <v>0.02</v>
      </c>
      <c r="B25" s="20">
        <f aca="true" t="shared" si="2" ref="B25:D31">+(1+$A25)^(1/B$23)-1</f>
        <v>0.0007074868399850054</v>
      </c>
      <c r="C25" s="20">
        <f t="shared" si="0"/>
        <v>0.0006830824117121104</v>
      </c>
      <c r="D25" s="20">
        <f t="shared" si="0"/>
        <v>0.0006603054822866827</v>
      </c>
      <c r="E25" s="20">
        <f t="shared" si="0"/>
        <v>0.0006389985015213817</v>
      </c>
      <c r="F25" s="15">
        <f aca="true" t="shared" si="3" ref="F25:F31">+(1+$A25)^(12)-1</f>
        <v>0.26824179456254527</v>
      </c>
    </row>
    <row r="26" spans="1:6" ht="12.75">
      <c r="A26" s="14">
        <f t="shared" si="1"/>
        <v>0.03</v>
      </c>
      <c r="B26" s="20">
        <f t="shared" si="2"/>
        <v>0.0010562289259261615</v>
      </c>
      <c r="C26" s="20">
        <f t="shared" si="0"/>
        <v>0.0010197886740357376</v>
      </c>
      <c r="D26" s="20">
        <f t="shared" si="0"/>
        <v>0.0009857789690617125</v>
      </c>
      <c r="E26" s="20">
        <f t="shared" si="0"/>
        <v>0.0009539644846685569</v>
      </c>
      <c r="F26" s="15">
        <f t="shared" si="3"/>
        <v>0.42576088684617863</v>
      </c>
    </row>
    <row r="27" spans="1:6" ht="12.75">
      <c r="A27" s="14">
        <f t="shared" si="1"/>
        <v>0.04</v>
      </c>
      <c r="B27" s="20">
        <f t="shared" si="2"/>
        <v>0.0014017212496246767</v>
      </c>
      <c r="C27" s="20">
        <f t="shared" si="2"/>
        <v>0.001353353341815966</v>
      </c>
      <c r="D27" s="20">
        <f t="shared" si="2"/>
        <v>0.0013082120689500432</v>
      </c>
      <c r="E27" s="20">
        <f t="shared" si="0"/>
        <v>0.00126598497855257</v>
      </c>
      <c r="F27" s="15">
        <f t="shared" si="3"/>
        <v>0.6010322185676817</v>
      </c>
    </row>
    <row r="28" spans="1:6" ht="12.75">
      <c r="A28" s="14">
        <f t="shared" si="1"/>
        <v>0.05</v>
      </c>
      <c r="B28" s="20">
        <f t="shared" si="2"/>
        <v>0.00174402490872283</v>
      </c>
      <c r="C28" s="20">
        <f t="shared" si="2"/>
        <v>0.0016838355157533513</v>
      </c>
      <c r="D28" s="20">
        <f t="shared" si="2"/>
        <v>0.0016276620118331753</v>
      </c>
      <c r="E28" s="20">
        <f t="shared" si="0"/>
        <v>0.0015751154568035552</v>
      </c>
      <c r="F28" s="15">
        <f t="shared" si="3"/>
        <v>0.7958563260221292</v>
      </c>
    </row>
    <row r="29" spans="1:6" ht="12.75">
      <c r="A29" s="14">
        <f t="shared" si="1"/>
        <v>0.060000000000000005</v>
      </c>
      <c r="B29" s="20">
        <f t="shared" si="2"/>
        <v>0.002083199283827719</v>
      </c>
      <c r="C29" s="20">
        <f t="shared" si="2"/>
        <v>0.0020112926349538096</v>
      </c>
      <c r="D29" s="20">
        <f t="shared" si="2"/>
        <v>0.00194418441798061</v>
      </c>
      <c r="E29" s="20">
        <f t="shared" si="0"/>
        <v>0.0018814098322763595</v>
      </c>
      <c r="F29" s="15">
        <f t="shared" si="3"/>
        <v>1.0121964718355518</v>
      </c>
    </row>
    <row r="30" spans="1:6" ht="12.75">
      <c r="A30" s="14">
        <f t="shared" si="1"/>
        <v>0.07</v>
      </c>
      <c r="B30" s="20">
        <f t="shared" si="2"/>
        <v>0.0024193021024390138</v>
      </c>
      <c r="C30" s="20">
        <f t="shared" si="2"/>
        <v>0.002335780538809562</v>
      </c>
      <c r="D30" s="20">
        <f t="shared" si="2"/>
        <v>0.002257833358012329</v>
      </c>
      <c r="E30" s="20">
        <f t="shared" si="0"/>
        <v>0.0021849205152111306</v>
      </c>
      <c r="F30" s="15">
        <f t="shared" si="3"/>
        <v>1.2521915889608235</v>
      </c>
    </row>
    <row r="31" spans="1:6" ht="12.75">
      <c r="A31" s="14">
        <f t="shared" si="1"/>
        <v>0.08</v>
      </c>
      <c r="B31" s="20">
        <f t="shared" si="2"/>
        <v>0.002752389499922403</v>
      </c>
      <c r="C31" s="20">
        <f t="shared" si="2"/>
        <v>0.002657353526023254</v>
      </c>
      <c r="D31" s="20">
        <f t="shared" si="2"/>
        <v>0.0025686614100908223</v>
      </c>
      <c r="E31" s="20">
        <f t="shared" si="0"/>
        <v>0.00248569846870228</v>
      </c>
      <c r="F31" s="15">
        <f t="shared" si="3"/>
        <v>1.5181701168189798</v>
      </c>
    </row>
    <row r="32" spans="1:6" ht="12.75">
      <c r="A32" s="2"/>
      <c r="B32" s="20"/>
      <c r="C32" s="20"/>
      <c r="D32" s="20"/>
      <c r="E32" s="20"/>
      <c r="F32" s="15"/>
    </row>
    <row r="33" spans="1:6" ht="12.75">
      <c r="A33" s="2"/>
      <c r="B33" s="16"/>
      <c r="C33" s="16"/>
      <c r="D33" s="16"/>
      <c r="E33" s="16"/>
      <c r="F33" s="17"/>
    </row>
    <row r="34" spans="1:6" ht="12.75">
      <c r="A34" s="2"/>
      <c r="B34" s="16"/>
      <c r="C34" s="16"/>
      <c r="D34" s="16"/>
      <c r="E34" s="16"/>
      <c r="F34" s="17"/>
    </row>
    <row r="35" spans="1:6" ht="12.75">
      <c r="A35" s="2"/>
      <c r="B35" s="16"/>
      <c r="C35" s="16"/>
      <c r="D35" s="16"/>
      <c r="E35" s="16"/>
      <c r="F35" s="17"/>
    </row>
    <row r="36" spans="1:6" ht="12.75">
      <c r="A36" s="2"/>
      <c r="B36" s="16"/>
      <c r="C36" s="16"/>
      <c r="D36" s="16"/>
      <c r="E36" s="16"/>
      <c r="F36" s="17"/>
    </row>
    <row r="37" spans="1:6" ht="12.75">
      <c r="A37" s="2"/>
      <c r="B37" s="16"/>
      <c r="C37" s="16"/>
      <c r="D37" s="16"/>
      <c r="E37" s="16"/>
      <c r="F37" s="17"/>
    </row>
    <row r="38" spans="1:6" ht="12.75">
      <c r="A38" s="2"/>
      <c r="B38" s="16"/>
      <c r="C38" s="16"/>
      <c r="D38" s="16"/>
      <c r="E38" s="16"/>
      <c r="F38" s="17"/>
    </row>
    <row r="39" spans="1:6" ht="12.75">
      <c r="A39" s="2"/>
      <c r="B39" s="16"/>
      <c r="C39" s="16"/>
      <c r="D39" s="16"/>
      <c r="E39" s="16"/>
      <c r="F39" s="17"/>
    </row>
  </sheetData>
  <mergeCells count="1">
    <mergeCell ref="B22:E2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BEGOVIC</dc:creator>
  <cp:keywords/>
  <dc:description/>
  <cp:lastModifiedBy>Boris Begovic</cp:lastModifiedBy>
  <cp:lastPrinted>2002-03-06T07:36:36Z</cp:lastPrinted>
  <dcterms:created xsi:type="dcterms:W3CDTF">1998-12-18T21:50:18Z</dcterms:created>
  <dcterms:modified xsi:type="dcterms:W3CDTF">2005-10-28T21:28:59Z</dcterms:modified>
  <cp:category/>
  <cp:version/>
  <cp:contentType/>
  <cp:contentStatus/>
</cp:coreProperties>
</file>