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9440" windowHeight="7755"/>
  </bookViews>
  <sheets>
    <sheet name="ME_okt15-fin" sheetId="9" r:id="rId1"/>
    <sheet name="Compatibility Report" sheetId="10" r:id="rId2"/>
  </sheets>
  <definedNames>
    <definedName name="_xlnm._FilterDatabase" localSheetId="0" hidden="1">'ME_okt15-fin'!#REF!</definedName>
    <definedName name="brisi_format">'ME_okt15-fin'!$A$2:$A$3</definedName>
    <definedName name="brisi_vrati_format">'ME_okt15-fin'!$BB$1:$BB$2</definedName>
    <definedName name="obriši_format">'ME_okt15-fin'!$T$2:$T$3</definedName>
    <definedName name="RASPORED">#REF!</definedName>
  </definedNames>
  <calcPr calcId="125725"/>
</workbook>
</file>

<file path=xl/calcChain.xml><?xml version="1.0" encoding="utf-8"?>
<calcChain xmlns="http://schemas.openxmlformats.org/spreadsheetml/2006/main">
  <c r="H33" i="9"/>
  <c r="H6"/>
  <c r="C6" l="1"/>
  <c r="H17"/>
  <c r="C17" s="1"/>
  <c r="H14"/>
  <c r="C14" s="1"/>
  <c r="H22" l="1"/>
  <c r="C22" s="1"/>
  <c r="H25"/>
  <c r="C25" s="1"/>
  <c r="H21"/>
  <c r="C21" s="1"/>
  <c r="H7" l="1"/>
  <c r="C7" s="1"/>
  <c r="H8"/>
  <c r="C8" s="1"/>
  <c r="H9"/>
  <c r="C9" s="1"/>
  <c r="H10"/>
  <c r="C10" s="1"/>
  <c r="H11"/>
  <c r="C11" s="1"/>
  <c r="H12"/>
  <c r="C12" s="1"/>
  <c r="H13"/>
  <c r="C13" s="1"/>
  <c r="H15"/>
  <c r="C15" s="1"/>
  <c r="H16"/>
  <c r="C16" s="1"/>
  <c r="H18"/>
  <c r="C18" s="1"/>
  <c r="H19"/>
  <c r="C19" s="1"/>
  <c r="H20"/>
  <c r="C20" s="1"/>
  <c r="H23"/>
  <c r="C23" s="1"/>
  <c r="H24"/>
  <c r="C24" s="1"/>
  <c r="H26"/>
  <c r="C26" s="1"/>
  <c r="H27"/>
  <c r="C27" s="1"/>
  <c r="H28"/>
  <c r="C28" s="1"/>
  <c r="H29"/>
  <c r="C29" s="1"/>
  <c r="H30"/>
  <c r="C30" s="1"/>
  <c r="H31"/>
  <c r="C31" s="1"/>
  <c r="H32"/>
  <c r="C32" s="1"/>
  <c r="C33"/>
  <c r="H34"/>
  <c r="C34" s="1"/>
  <c r="H35"/>
  <c r="C35" s="1"/>
  <c r="H36"/>
  <c r="C36" s="1"/>
  <c r="H37"/>
  <c r="C37" s="1"/>
  <c r="H38"/>
  <c r="C38" s="1"/>
  <c r="H39"/>
  <c r="C39" s="1"/>
  <c r="H40"/>
  <c r="C40" s="1"/>
  <c r="H41"/>
  <c r="C41" s="1"/>
  <c r="H42"/>
  <c r="C42" s="1"/>
  <c r="H43"/>
  <c r="C43" s="1"/>
  <c r="H44"/>
  <c r="C44" s="1"/>
  <c r="H45"/>
  <c r="C45" s="1"/>
  <c r="H46"/>
  <c r="C46" s="1"/>
  <c r="H47"/>
  <c r="C47" s="1"/>
  <c r="H48"/>
  <c r="C48" s="1"/>
  <c r="H49"/>
  <c r="C49" s="1"/>
  <c r="H50"/>
  <c r="C50" s="1"/>
  <c r="H51"/>
  <c r="C51" s="1"/>
  <c r="H52"/>
  <c r="C52" s="1"/>
  <c r="H53"/>
  <c r="C53" s="1"/>
  <c r="H54"/>
  <c r="C54" s="1"/>
  <c r="H55"/>
  <c r="C55" s="1"/>
  <c r="H56"/>
  <c r="C56" s="1"/>
  <c r="H57"/>
  <c r="C57" s="1"/>
  <c r="H58"/>
  <c r="C58" s="1"/>
  <c r="H59"/>
  <c r="C59" s="1"/>
  <c r="H60"/>
  <c r="C60" s="1"/>
  <c r="H61"/>
  <c r="C61" s="1"/>
  <c r="H62"/>
  <c r="C62" s="1"/>
  <c r="H63"/>
  <c r="C63" s="1"/>
  <c r="H64"/>
  <c r="C64" s="1"/>
  <c r="H65"/>
  <c r="C65" s="1"/>
  <c r="H66"/>
  <c r="C66" s="1"/>
  <c r="H67"/>
  <c r="C67" s="1"/>
  <c r="H68"/>
  <c r="C68" s="1"/>
  <c r="H69"/>
  <c r="C69" s="1"/>
  <c r="F74"/>
  <c r="C74" s="1"/>
  <c r="F75"/>
  <c r="C75" s="1"/>
  <c r="F76"/>
  <c r="C76" s="1"/>
  <c r="F77"/>
  <c r="C77" s="1"/>
  <c r="F78"/>
  <c r="C78" s="1"/>
  <c r="F79"/>
  <c r="C79" s="1"/>
  <c r="F80"/>
  <c r="C80" s="1"/>
  <c r="F81"/>
  <c r="C81" s="1"/>
  <c r="F82"/>
  <c r="C82" s="1"/>
  <c r="F83"/>
  <c r="C83" s="1"/>
  <c r="F84"/>
  <c r="C84" s="1"/>
  <c r="F85"/>
  <c r="C85" s="1"/>
  <c r="F86"/>
  <c r="C86" s="1"/>
  <c r="F87"/>
  <c r="C87" s="1"/>
  <c r="F88"/>
  <c r="C88" s="1"/>
  <c r="F89"/>
  <c r="C89" s="1"/>
  <c r="F90"/>
  <c r="C90" s="1"/>
  <c r="F91"/>
  <c r="C91" s="1"/>
  <c r="F92"/>
  <c r="C92" s="1"/>
  <c r="F93"/>
  <c r="C93" s="1"/>
  <c r="F94"/>
  <c r="C94" s="1"/>
  <c r="F95"/>
  <c r="C95" s="1"/>
  <c r="F96"/>
  <c r="C96" s="1"/>
  <c r="F97"/>
  <c r="C97" s="1"/>
  <c r="F98"/>
  <c r="C98" s="1"/>
  <c r="F99"/>
  <c r="C99" s="1"/>
  <c r="F100"/>
  <c r="C100" s="1"/>
  <c r="F101"/>
  <c r="C101" s="1"/>
  <c r="F102"/>
  <c r="C102" s="1"/>
  <c r="F103"/>
  <c r="C103" s="1"/>
  <c r="F104"/>
  <c r="C104" s="1"/>
  <c r="F105"/>
  <c r="C105" s="1"/>
  <c r="F106"/>
  <c r="C106" s="1"/>
  <c r="F107"/>
  <c r="C107" s="1"/>
  <c r="F108"/>
  <c r="C108" s="1"/>
  <c r="F109"/>
  <c r="C109" s="1"/>
  <c r="F110"/>
  <c r="C110" s="1"/>
  <c r="F111"/>
  <c r="C111" s="1"/>
  <c r="F112"/>
  <c r="C112" s="1"/>
  <c r="F113"/>
  <c r="C113" s="1"/>
  <c r="F114"/>
  <c r="C114" s="1"/>
  <c r="F115"/>
  <c r="C115" s="1"/>
  <c r="F116"/>
  <c r="C116" s="1"/>
  <c r="F117"/>
  <c r="C117" s="1"/>
  <c r="F118"/>
  <c r="C118" s="1"/>
  <c r="F119"/>
  <c r="C119" s="1"/>
  <c r="F120"/>
  <c r="C120" s="1"/>
  <c r="F121"/>
  <c r="C121" s="1"/>
  <c r="F122"/>
  <c r="C122" s="1"/>
  <c r="F123"/>
  <c r="C123" s="1"/>
  <c r="F124"/>
  <c r="C124" s="1"/>
  <c r="F125"/>
  <c r="C125" s="1"/>
  <c r="F126"/>
  <c r="C126" s="1"/>
  <c r="F127"/>
  <c r="C127" s="1"/>
  <c r="F128"/>
  <c r="C128" s="1"/>
  <c r="F129"/>
  <c r="C129" s="1"/>
  <c r="F130"/>
  <c r="C130" s="1"/>
  <c r="F131"/>
  <c r="C131" s="1"/>
  <c r="F132"/>
  <c r="C132" s="1"/>
  <c r="F133"/>
  <c r="C133" s="1"/>
  <c r="F73"/>
  <c r="C73" s="1"/>
  <c r="M63" l="1"/>
  <c r="N63"/>
</calcChain>
</file>

<file path=xl/sharedStrings.xml><?xml version="1.0" encoding="utf-8"?>
<sst xmlns="http://schemas.openxmlformats.org/spreadsheetml/2006/main" count="168" uniqueCount="161">
  <si>
    <t>PREZIME I IME</t>
  </si>
  <si>
    <t>DOSIJE</t>
  </si>
  <si>
    <t>UKUPNO</t>
  </si>
  <si>
    <t>PISMENI</t>
  </si>
  <si>
    <t>KOLOK.</t>
  </si>
  <si>
    <t>OCENA</t>
  </si>
  <si>
    <t>RC</t>
  </si>
  <si>
    <t>Sa kolokvijumom</t>
  </si>
  <si>
    <t>Ostali</t>
  </si>
  <si>
    <t>Compatibility Report for ME_mustra+sep2011.xls</t>
  </si>
  <si>
    <t>Run on 9/23/2011 20:34</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</si>
  <si>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</si>
  <si>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</si>
  <si>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</si>
  <si>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</si>
  <si>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V+P</t>
  </si>
  <si>
    <t>081572</t>
  </si>
  <si>
    <t>Ocena</t>
  </si>
  <si>
    <t>ukupna prolaznost</t>
  </si>
  <si>
    <t>070042</t>
  </si>
  <si>
    <t>080674</t>
  </si>
  <si>
    <t>091376</t>
  </si>
  <si>
    <t>Đorđević Dunja</t>
  </si>
  <si>
    <t>Stojadinović Marina</t>
  </si>
  <si>
    <t>Marković Jovana</t>
  </si>
  <si>
    <t>Mitrić Milica</t>
  </si>
  <si>
    <t>Božić Vasiljka</t>
  </si>
  <si>
    <t>Milisavljević Jovana</t>
  </si>
  <si>
    <t>Čvorović Aleksandra</t>
  </si>
  <si>
    <t>Perišić Mirjana</t>
  </si>
  <si>
    <t>Kojić Sunčica</t>
  </si>
  <si>
    <t>Joković Nina</t>
  </si>
  <si>
    <t>Mihajlović Pavle</t>
  </si>
  <si>
    <t>Alimpić Đorđe</t>
  </si>
  <si>
    <t>Šakotić Ana</t>
  </si>
  <si>
    <t>Zarić Tijana</t>
  </si>
  <si>
    <t>Maksimović Andrijana</t>
  </si>
  <si>
    <t>Gavrilović Milica</t>
  </si>
  <si>
    <t>Đorđević Milena</t>
  </si>
  <si>
    <t>Mijailović Ivana</t>
  </si>
  <si>
    <t>Stojanović Danijela</t>
  </si>
  <si>
    <t>Vučković Sandra</t>
  </si>
  <si>
    <t>Čukuranović Marija</t>
  </si>
  <si>
    <t>Nikolić Jelena</t>
  </si>
  <si>
    <t>Trivić Nikolina</t>
  </si>
  <si>
    <t>Milojević Aleksa</t>
  </si>
  <si>
    <t>Lazarević Katarina</t>
  </si>
  <si>
    <t>Dabić Nenad</t>
  </si>
  <si>
    <t>Đuric Ana</t>
  </si>
  <si>
    <t>Kuzmanović Uroš</t>
  </si>
  <si>
    <t>Perić Dajana</t>
  </si>
  <si>
    <t>Đorđević Marija</t>
  </si>
  <si>
    <t>Spasić Jelena</t>
  </si>
  <si>
    <t>Redžić Tamara</t>
  </si>
  <si>
    <t>Ćalov Tatjana</t>
  </si>
  <si>
    <t>Kasalović Dimitrije</t>
  </si>
  <si>
    <t>Trubarac Anica</t>
  </si>
  <si>
    <t>Ilić Luka</t>
  </si>
  <si>
    <t>Alić Anja</t>
  </si>
  <si>
    <t>Bogdanović Milan</t>
  </si>
  <si>
    <t>Teofilović Ana</t>
  </si>
  <si>
    <t>Stanić Matija</t>
  </si>
  <si>
    <t>Lazarević Jelena</t>
  </si>
  <si>
    <t>Pavlović Luka</t>
  </si>
  <si>
    <t>Cvetinović Miodrag</t>
  </si>
  <si>
    <t>Miltenović Miloš</t>
  </si>
  <si>
    <t>Mitrović Magdalena</t>
  </si>
  <si>
    <t>Jeremić Aleksandra</t>
  </si>
  <si>
    <t>Krunić Nikola</t>
  </si>
  <si>
    <t>Milivojević Nebojša</t>
  </si>
  <si>
    <t>Kostić Ana</t>
  </si>
  <si>
    <t>Mihajlovski David</t>
  </si>
  <si>
    <t>Paunović Ivana</t>
  </si>
  <si>
    <t>Carević Ognjen</t>
  </si>
  <si>
    <t>Stošić Miloš</t>
  </si>
  <si>
    <t>Ćosić Ivana</t>
  </si>
  <si>
    <t>Popović Tamara</t>
  </si>
  <si>
    <t>Dimić Milica</t>
  </si>
  <si>
    <t>Vojin Irena</t>
  </si>
  <si>
    <t>Jevtić Aleksa</t>
  </si>
  <si>
    <t>Tanasković Mila</t>
  </si>
  <si>
    <t>Mirković Jelena</t>
  </si>
  <si>
    <t>Lazić Danica</t>
  </si>
  <si>
    <t>Ivošević Zorana</t>
  </si>
  <si>
    <t>Stanisavić Mitar</t>
  </si>
  <si>
    <t>Lazić Stefan</t>
  </si>
  <si>
    <t>Stepanović Jelena</t>
  </si>
  <si>
    <t>Milivojević Tijana</t>
  </si>
  <si>
    <t>Božović Jakov</t>
  </si>
  <si>
    <t>Milošević Jelena</t>
  </si>
  <si>
    <t>Pupović Valentina</t>
  </si>
  <si>
    <t>Kresojević Marija</t>
  </si>
  <si>
    <t>Tadić Danijela</t>
  </si>
  <si>
    <t>Kenđelić Kristina</t>
  </si>
  <si>
    <t>Damnjanović Milica</t>
  </si>
  <si>
    <t>Isailović Zorana</t>
  </si>
  <si>
    <t>Jovanović Milica</t>
  </si>
  <si>
    <t>Đuričin Jelena</t>
  </si>
  <si>
    <t>Stojčić Jelena</t>
  </si>
  <si>
    <t>Lovčević Lea</t>
  </si>
  <si>
    <t>Ivanović Maja</t>
  </si>
  <si>
    <t>Pečenčić Jovana</t>
  </si>
  <si>
    <t>Kokotović Tijana</t>
  </si>
  <si>
    <t>Ilić Milena</t>
  </si>
  <si>
    <t>Mladenović Aleksandra</t>
  </si>
  <si>
    <t>Vukašinović Milica</t>
  </si>
  <si>
    <t>Jordanović Lara</t>
  </si>
  <si>
    <t>Aleksovski Milica</t>
  </si>
  <si>
    <t>Ivković Sofija</t>
  </si>
  <si>
    <t>Marković Aleksandra</t>
  </si>
  <si>
    <t>Počuča Saška</t>
  </si>
  <si>
    <t>Dimitrijević Strahinja</t>
  </si>
  <si>
    <t>Gavranović Jovana</t>
  </si>
  <si>
    <t>Stojanović Petar</t>
  </si>
  <si>
    <t>Janić Nevena</t>
  </si>
  <si>
    <t>Šerbedžija Nina</t>
  </si>
  <si>
    <t>Stevanović Stefan</t>
  </si>
  <si>
    <t>Gvozdenović Bojana</t>
  </si>
  <si>
    <t>Marinković Aleksandrar</t>
  </si>
  <si>
    <t>Sokolović Ana</t>
  </si>
  <si>
    <t>Mahmutović Željko</t>
  </si>
  <si>
    <t>Balašević Stefan</t>
  </si>
  <si>
    <t>Ožegović Jelena</t>
  </si>
  <si>
    <t>Divljak Danijela</t>
  </si>
  <si>
    <t>Zuber Jovana</t>
  </si>
  <si>
    <t>Aćimović Ivana</t>
  </si>
  <si>
    <t>Ugrinov Stefan</t>
  </si>
  <si>
    <t>Živanović Katarina</t>
  </si>
  <si>
    <t>040882</t>
  </si>
  <si>
    <t>Matić Jefimija</t>
  </si>
  <si>
    <t>051083</t>
  </si>
  <si>
    <t>Vukašinović Bojana</t>
  </si>
  <si>
    <t>060730</t>
  </si>
  <si>
    <t>Lazić Slaven</t>
  </si>
  <si>
    <t>Usić Ivana</t>
  </si>
  <si>
    <t>070680</t>
  </si>
  <si>
    <t>Glišić Milivoje</t>
  </si>
  <si>
    <t>080174</t>
  </si>
  <si>
    <t>Zafirovski Filip</t>
  </si>
  <si>
    <t>080232</t>
  </si>
  <si>
    <t>Nikolić Bojana</t>
  </si>
  <si>
    <t>080522</t>
  </si>
  <si>
    <t>Pjanić Aleksandra</t>
  </si>
  <si>
    <t>080581</t>
  </si>
  <si>
    <t>Savić Slaviša</t>
  </si>
  <si>
    <t>Jevđenić Jelena</t>
  </si>
  <si>
    <t>081415</t>
  </si>
  <si>
    <t>Eskić Jelena</t>
  </si>
  <si>
    <t>Vasiljević Nevena</t>
  </si>
  <si>
    <t>090995</t>
  </si>
  <si>
    <t>Milinčić Svetlana</t>
  </si>
  <si>
    <t>091128</t>
  </si>
  <si>
    <t>Stanković Ivana</t>
  </si>
  <si>
    <t>091189</t>
  </si>
  <si>
    <t>Vuković Dragana</t>
  </si>
  <si>
    <t>Paunović Aleksandra</t>
  </si>
  <si>
    <t>OKTOBAR II 2015 - DATUM POLAGANJA 10.10.2015.</t>
  </si>
  <si>
    <t>Simić Snežana</t>
  </si>
  <si>
    <t>Šolajić Svetlana</t>
  </si>
  <si>
    <t>brisi format</t>
  </si>
  <si>
    <t>vrati format</t>
  </si>
</sst>
</file>

<file path=xl/styles.xml><?xml version="1.0" encoding="utf-8"?>
<styleSheet xmlns="http://schemas.openxmlformats.org/spreadsheetml/2006/main">
  <numFmts count="2">
    <numFmt numFmtId="164" formatCode="0.0"/>
    <numFmt numFmtId="165" formatCode="0.0%"/>
  </numFmts>
  <fonts count="20">
    <font>
      <sz val="10"/>
      <name val="MS Sans Serif"/>
    </font>
    <font>
      <sz val="8"/>
      <name val="MS Sans Serif"/>
      <family val="2"/>
    </font>
    <font>
      <b/>
      <sz val="10"/>
      <name val="Times New Roman"/>
      <family val="1"/>
    </font>
    <font>
      <sz val="10"/>
      <name val="Times New Roman"/>
      <family val="1"/>
    </font>
    <font>
      <b/>
      <sz val="10"/>
      <color indexed="9"/>
      <name val="Times New Roman"/>
      <family val="1"/>
    </font>
    <font>
      <sz val="18"/>
      <name val="Times New Roman"/>
      <family val="1"/>
    </font>
    <font>
      <b/>
      <sz val="18"/>
      <name val="Times New Roman"/>
      <family val="1"/>
    </font>
    <font>
      <b/>
      <sz val="8"/>
      <name val="Times New Roman"/>
      <family val="1"/>
    </font>
    <font>
      <sz val="8"/>
      <name val="Times New Roman"/>
      <family val="1"/>
    </font>
    <font>
      <u/>
      <sz val="8"/>
      <name val="Times New Roman"/>
      <family val="1"/>
    </font>
    <font>
      <b/>
      <u/>
      <sz val="8"/>
      <name val="Times New Roman"/>
      <family val="1"/>
    </font>
    <font>
      <sz val="10"/>
      <color indexed="72"/>
      <name val="MS Sans Serif"/>
      <family val="2"/>
    </font>
    <font>
      <b/>
      <sz val="7"/>
      <name val="Times New Roman"/>
      <family val="1"/>
    </font>
    <font>
      <b/>
      <sz val="10"/>
      <name val="MS Sans Serif"/>
      <family val="2"/>
    </font>
    <font>
      <b/>
      <sz val="8"/>
      <color indexed="9"/>
      <name val="Times New Roman"/>
      <family val="1"/>
    </font>
    <font>
      <sz val="8"/>
      <name val="MS Sans Serif"/>
      <family val="2"/>
    </font>
    <font>
      <sz val="10"/>
      <name val="MS Sans Serif"/>
      <family val="2"/>
    </font>
    <font>
      <sz val="10"/>
      <color theme="0"/>
      <name val="MS Sans Serif"/>
      <family val="2"/>
    </font>
    <font>
      <sz val="10"/>
      <color theme="7" tint="0.79998168889431442"/>
      <name val="MS Sans Serif"/>
      <family val="2"/>
    </font>
    <font>
      <sz val="10"/>
      <color theme="9"/>
      <name val="MS Sans Serif"/>
      <family val="2"/>
    </font>
  </fonts>
  <fills count="8">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indexed="47"/>
        <bgColor indexed="64"/>
      </patternFill>
    </fill>
    <fill>
      <patternFill patternType="solid">
        <fgColor indexed="13"/>
        <bgColor indexed="64"/>
      </patternFill>
    </fill>
    <fill>
      <patternFill patternType="solid">
        <fgColor indexed="46"/>
        <bgColor indexed="64"/>
      </patternFill>
    </fill>
    <fill>
      <patternFill patternType="solid">
        <fgColor indexed="36"/>
        <bgColor indexed="64"/>
      </patternFill>
    </fill>
  </fills>
  <borders count="25">
    <border>
      <left/>
      <right/>
      <top/>
      <bottom/>
      <diagonal/>
    </border>
    <border>
      <left/>
      <right style="double">
        <color indexed="62"/>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2"/>
      </left>
      <right/>
      <top style="double">
        <color indexed="62"/>
      </top>
      <bottom/>
      <diagonal/>
    </border>
    <border>
      <left style="medium">
        <color indexed="62"/>
      </left>
      <right style="medium">
        <color indexed="62"/>
      </right>
      <top style="double">
        <color indexed="62"/>
      </top>
      <bottom/>
      <diagonal/>
    </border>
    <border>
      <left style="medium">
        <color indexed="62"/>
      </left>
      <right style="double">
        <color indexed="62"/>
      </right>
      <top style="double">
        <color indexed="62"/>
      </top>
      <bottom style="double">
        <color indexed="62"/>
      </bottom>
      <diagonal/>
    </border>
    <border>
      <left/>
      <right style="thin">
        <color indexed="64"/>
      </right>
      <top style="double">
        <color indexed="62"/>
      </top>
      <bottom style="double">
        <color indexed="62"/>
      </bottom>
      <diagonal/>
    </border>
    <border>
      <left style="thin">
        <color indexed="64"/>
      </left>
      <right/>
      <top style="double">
        <color indexed="62"/>
      </top>
      <bottom style="double">
        <color indexed="62"/>
      </bottom>
      <diagonal/>
    </border>
    <border>
      <left style="medium">
        <color indexed="62"/>
      </left>
      <right style="medium">
        <color indexed="62"/>
      </right>
      <top style="double">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2"/>
      </left>
      <right style="medium">
        <color indexed="62"/>
      </right>
      <top/>
      <bottom style="thin">
        <color indexed="64"/>
      </bottom>
      <diagonal/>
    </border>
    <border>
      <left/>
      <right style="double">
        <color indexed="62"/>
      </right>
      <top style="double">
        <color indexed="62"/>
      </top>
      <bottom style="double">
        <color indexed="62"/>
      </bottom>
      <diagonal/>
    </border>
    <border>
      <left style="double">
        <color indexed="62"/>
      </left>
      <right style="dashed">
        <color indexed="62"/>
      </right>
      <top style="double">
        <color indexed="62"/>
      </top>
      <bottom style="double">
        <color indexed="62"/>
      </bottom>
      <diagonal/>
    </border>
    <border>
      <left style="dashed">
        <color indexed="62"/>
      </left>
      <right style="dashed">
        <color indexed="62"/>
      </right>
      <top style="double">
        <color indexed="62"/>
      </top>
      <bottom style="double">
        <color indexed="62"/>
      </bottom>
      <diagonal/>
    </border>
    <border>
      <left/>
      <right/>
      <top style="double">
        <color indexed="62"/>
      </top>
      <bottom style="double">
        <color indexed="62"/>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11" fillId="0" borderId="0"/>
    <xf numFmtId="9" fontId="16" fillId="0" borderId="0" applyFont="0" applyFill="0" applyBorder="0" applyAlignment="0" applyProtection="0"/>
  </cellStyleXfs>
  <cellXfs count="74">
    <xf numFmtId="0" fontId="0" fillId="0" borderId="0" xfId="0"/>
    <xf numFmtId="0" fontId="3" fillId="0" borderId="0" xfId="0" applyFont="1"/>
    <xf numFmtId="0" fontId="2" fillId="2" borderId="1" xfId="0" applyFont="1" applyFill="1" applyBorder="1" applyAlignment="1">
      <alignment horizontal="center"/>
    </xf>
    <xf numFmtId="0" fontId="3" fillId="0" borderId="2" xfId="0" quotePrefix="1" applyNumberFormat="1" applyFont="1" applyBorder="1"/>
    <xf numFmtId="0" fontId="3" fillId="0" borderId="3" xfId="0" quotePrefix="1" applyNumberFormat="1" applyFont="1" applyBorder="1"/>
    <xf numFmtId="0" fontId="3" fillId="0" borderId="3" xfId="0" quotePrefix="1" applyNumberFormat="1" applyFont="1" applyFill="1" applyBorder="1"/>
    <xf numFmtId="0" fontId="3" fillId="3" borderId="0" xfId="0" applyFont="1" applyFill="1"/>
    <xf numFmtId="0" fontId="4" fillId="3" borderId="0" xfId="0" applyFont="1" applyFill="1"/>
    <xf numFmtId="0" fontId="0" fillId="0" borderId="0" xfId="0" applyFill="1"/>
    <xf numFmtId="0" fontId="0" fillId="0" borderId="4" xfId="0" applyBorder="1"/>
    <xf numFmtId="0" fontId="3" fillId="0" borderId="4" xfId="0" applyFont="1" applyBorder="1"/>
    <xf numFmtId="164" fontId="3" fillId="0" borderId="4" xfId="0" applyNumberFormat="1" applyFont="1" applyBorder="1" applyAlignment="1">
      <alignment horizontal="center"/>
    </xf>
    <xf numFmtId="0" fontId="3" fillId="0" borderId="5" xfId="0" quotePrefix="1" applyNumberFormat="1" applyFont="1" applyFill="1" applyBorder="1"/>
    <xf numFmtId="164" fontId="3" fillId="0" borderId="6" xfId="0" quotePrefix="1" applyNumberFormat="1" applyFont="1" applyBorder="1" applyAlignment="1">
      <alignment horizontal="center"/>
    </xf>
    <xf numFmtId="164" fontId="3" fillId="0" borderId="7" xfId="0" quotePrefix="1" applyNumberFormat="1" applyFont="1" applyBorder="1" applyAlignment="1">
      <alignment horizontal="center"/>
    </xf>
    <xf numFmtId="164" fontId="3" fillId="0" borderId="7" xfId="0" quotePrefix="1" applyNumberFormat="1" applyFont="1" applyFill="1" applyBorder="1" applyAlignment="1">
      <alignment horizontal="center"/>
    </xf>
    <xf numFmtId="164" fontId="3" fillId="0" borderId="8" xfId="0" quotePrefix="1" applyNumberFormat="1" applyFont="1" applyFill="1" applyBorder="1" applyAlignment="1">
      <alignment horizontal="center"/>
    </xf>
    <xf numFmtId="0" fontId="3" fillId="0" borderId="2" xfId="0" applyFont="1" applyBorder="1" applyAlignment="1">
      <alignment horizontal="center"/>
    </xf>
    <xf numFmtId="0" fontId="3" fillId="0" borderId="4" xfId="0" applyFont="1" applyFill="1" applyBorder="1"/>
    <xf numFmtId="0" fontId="8" fillId="0" borderId="0" xfId="0" applyFont="1"/>
    <xf numFmtId="0" fontId="1" fillId="0" borderId="0" xfId="0" applyFont="1"/>
    <xf numFmtId="0" fontId="9" fillId="0" borderId="0" xfId="0" applyFont="1"/>
    <xf numFmtId="164" fontId="8" fillId="0" borderId="0" xfId="0" applyNumberFormat="1" applyFont="1"/>
    <xf numFmtId="0" fontId="7" fillId="4" borderId="9" xfId="0" applyNumberFormat="1" applyFont="1" applyFill="1" applyBorder="1"/>
    <xf numFmtId="0" fontId="7" fillId="5" borderId="10" xfId="0" applyNumberFormat="1" applyFont="1" applyFill="1" applyBorder="1"/>
    <xf numFmtId="0" fontId="10" fillId="5" borderId="10" xfId="0" applyNumberFormat="1" applyFont="1" applyFill="1" applyBorder="1"/>
    <xf numFmtId="0" fontId="7" fillId="2" borderId="11" xfId="0" applyNumberFormat="1" applyFont="1" applyFill="1" applyBorder="1" applyAlignment="1">
      <alignment horizontal="center"/>
    </xf>
    <xf numFmtId="0" fontId="7" fillId="6" borderId="12" xfId="0" applyNumberFormat="1" applyFont="1" applyFill="1" applyBorder="1" applyAlignment="1">
      <alignment horizontal="center"/>
    </xf>
    <xf numFmtId="0" fontId="7" fillId="6" borderId="13" xfId="0" applyNumberFormat="1" applyFont="1" applyFill="1" applyBorder="1" applyAlignment="1">
      <alignment horizontal="center"/>
    </xf>
    <xf numFmtId="0" fontId="7" fillId="6" borderId="14" xfId="0" applyNumberFormat="1" applyFont="1" applyFill="1" applyBorder="1" applyAlignment="1">
      <alignment horizontal="center"/>
    </xf>
    <xf numFmtId="0" fontId="2" fillId="2" borderId="15" xfId="0" applyFont="1" applyFill="1" applyBorder="1" applyAlignment="1">
      <alignment horizontal="center"/>
    </xf>
    <xf numFmtId="0" fontId="3" fillId="0" borderId="4" xfId="1" applyFont="1" applyFill="1" applyBorder="1"/>
    <xf numFmtId="164" fontId="3" fillId="0" borderId="4" xfId="1" applyNumberFormat="1" applyFont="1" applyFill="1" applyBorder="1" applyAlignment="1">
      <alignment horizontal="center"/>
    </xf>
    <xf numFmtId="164" fontId="3" fillId="0" borderId="16" xfId="1" applyNumberFormat="1" applyFont="1" applyFill="1" applyBorder="1" applyAlignment="1">
      <alignment horizontal="center"/>
    </xf>
    <xf numFmtId="1" fontId="2" fillId="6" borderId="17" xfId="0" applyNumberFormat="1" applyFont="1" applyFill="1" applyBorder="1" applyAlignment="1">
      <alignment horizontal="center"/>
    </xf>
    <xf numFmtId="1" fontId="1" fillId="0" borderId="0" xfId="0" applyNumberFormat="1" applyFont="1"/>
    <xf numFmtId="1" fontId="0" fillId="0" borderId="0" xfId="0" applyNumberFormat="1"/>
    <xf numFmtId="0" fontId="12" fillId="2" borderId="18" xfId="0" applyNumberFormat="1" applyFont="1" applyFill="1" applyBorder="1" applyAlignment="1">
      <alignment horizontal="center"/>
    </xf>
    <xf numFmtId="0" fontId="12" fillId="6" borderId="19" xfId="0" applyNumberFormat="1" applyFont="1" applyFill="1" applyBorder="1" applyAlignment="1">
      <alignment horizontal="center"/>
    </xf>
    <xf numFmtId="0" fontId="12" fillId="6" borderId="20" xfId="0" applyNumberFormat="1" applyFont="1" applyFill="1" applyBorder="1" applyAlignment="1">
      <alignment horizontal="center"/>
    </xf>
    <xf numFmtId="0" fontId="12" fillId="6" borderId="21" xfId="0" applyNumberFormat="1" applyFont="1" applyFill="1" applyBorder="1" applyAlignment="1">
      <alignment horizontal="center"/>
    </xf>
    <xf numFmtId="1" fontId="12" fillId="6" borderId="14" xfId="0" applyNumberFormat="1" applyFont="1" applyFill="1" applyBorder="1" applyAlignment="1">
      <alignment horizontal="center"/>
    </xf>
    <xf numFmtId="1" fontId="2" fillId="6" borderId="17" xfId="0" quotePrefix="1" applyNumberFormat="1" applyFont="1" applyFill="1" applyBorder="1" applyAlignment="1">
      <alignment horizontal="center"/>
    </xf>
    <xf numFmtId="0" fontId="8" fillId="7" borderId="0" xfId="0" applyFont="1" applyFill="1"/>
    <xf numFmtId="0" fontId="14" fillId="7" borderId="0" xfId="0" applyFont="1" applyFill="1"/>
    <xf numFmtId="0" fontId="13" fillId="0" borderId="0" xfId="0" applyNumberFormat="1" applyFont="1" applyAlignment="1">
      <alignment vertical="top" wrapText="1"/>
    </xf>
    <xf numFmtId="0" fontId="13"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2" xfId="0" applyNumberFormat="1" applyBorder="1" applyAlignment="1">
      <alignment vertical="top" wrapText="1"/>
    </xf>
    <xf numFmtId="0" fontId="0" fillId="0" borderId="23" xfId="0" applyBorder="1" applyAlignment="1">
      <alignment vertical="top" wrapText="1"/>
    </xf>
    <xf numFmtId="0" fontId="13" fillId="0" borderId="0" xfId="0" applyFont="1" applyAlignment="1">
      <alignment horizontal="center" vertical="top" wrapText="1"/>
    </xf>
    <xf numFmtId="0" fontId="0" fillId="0" borderId="0" xfId="0" applyAlignment="1">
      <alignment horizontal="center" vertical="top" wrapText="1"/>
    </xf>
    <xf numFmtId="0" fontId="13" fillId="0" borderId="0" xfId="0" applyNumberFormat="1" applyFont="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0" fontId="3" fillId="0" borderId="3" xfId="0" applyNumberFormat="1" applyFont="1" applyFill="1" applyBorder="1"/>
    <xf numFmtId="165" fontId="0" fillId="0" borderId="0" xfId="2" applyNumberFormat="1" applyFont="1"/>
    <xf numFmtId="164" fontId="0" fillId="0" borderId="0" xfId="0" applyNumberFormat="1"/>
    <xf numFmtId="0" fontId="0" fillId="0" borderId="0" xfId="0" applyAlignment="1">
      <alignment horizontal="center"/>
    </xf>
    <xf numFmtId="0" fontId="17" fillId="0" borderId="0" xfId="0" applyFont="1"/>
    <xf numFmtId="165" fontId="17" fillId="0" borderId="0" xfId="2" applyNumberFormat="1" applyFont="1"/>
    <xf numFmtId="165" fontId="17" fillId="0" borderId="0" xfId="0" applyNumberFormat="1" applyFont="1"/>
    <xf numFmtId="0" fontId="3" fillId="0" borderId="2" xfId="0" applyFont="1" applyBorder="1" applyAlignment="1">
      <alignment horizontal="right"/>
    </xf>
    <xf numFmtId="0" fontId="3" fillId="0" borderId="4" xfId="0" applyFont="1" applyBorder="1" applyAlignment="1">
      <alignment horizontal="right"/>
    </xf>
    <xf numFmtId="0" fontId="3" fillId="0" borderId="4" xfId="0" applyFont="1" applyFill="1" applyBorder="1" applyAlignment="1">
      <alignment horizontal="right"/>
    </xf>
    <xf numFmtId="9" fontId="0" fillId="0" borderId="0" xfId="2" applyFont="1"/>
    <xf numFmtId="0" fontId="6" fillId="5" borderId="0" xfId="0" applyFont="1" applyFill="1" applyAlignment="1">
      <alignment horizontal="center"/>
    </xf>
    <xf numFmtId="0" fontId="5" fillId="5" borderId="0" xfId="0" applyFont="1" applyFill="1" applyAlignment="1">
      <alignment horizontal="center"/>
    </xf>
    <xf numFmtId="0" fontId="16" fillId="0" borderId="0" xfId="0" applyFont="1" applyFill="1"/>
    <xf numFmtId="0" fontId="16" fillId="0" borderId="0" xfId="0" applyFont="1"/>
    <xf numFmtId="0" fontId="18" fillId="0" borderId="0" xfId="0" applyFont="1"/>
    <xf numFmtId="0" fontId="19" fillId="0" borderId="0" xfId="0" applyFont="1"/>
    <xf numFmtId="1" fontId="3" fillId="0" borderId="16" xfId="1" applyNumberFormat="1" applyFont="1" applyFill="1" applyBorder="1" applyAlignment="1">
      <alignment horizontal="center"/>
    </xf>
  </cellXfs>
  <cellStyles count="3">
    <cellStyle name="Normal" xfId="0" builtinId="0"/>
    <cellStyle name="Normal_Sheet3" xfId="1"/>
    <cellStyle name="Percent" xfId="2" builtinId="5"/>
  </cellStyles>
  <dxfs count="104">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dxf>
    <dxf>
      <font>
        <condense val="0"/>
        <extend val="0"/>
        <color rgb="FF9C0006"/>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B133"/>
  <sheetViews>
    <sheetView tabSelected="1" zoomScaleNormal="100" workbookViewId="0">
      <selection activeCell="O10" sqref="O10"/>
    </sheetView>
  </sheetViews>
  <sheetFormatPr defaultRowHeight="12.75"/>
  <cols>
    <col min="1" max="1" width="9.28515625" style="8" bestFit="1" customWidth="1"/>
    <col min="2" max="2" width="19.140625" customWidth="1"/>
    <col min="3" max="3" width="6.42578125" customWidth="1"/>
    <col min="4" max="7" width="6.7109375" customWidth="1"/>
    <col min="8" max="8" width="7.42578125" style="36" customWidth="1"/>
    <col min="9" max="9" width="2.140625" customWidth="1"/>
    <col min="10" max="10" width="0.140625" customWidth="1"/>
    <col min="11" max="11" width="7.85546875" style="8" customWidth="1"/>
    <col min="12" max="12" width="18" bestFit="1" customWidth="1"/>
    <col min="13" max="13" width="8.85546875" customWidth="1"/>
    <col min="14" max="14" width="8.28515625" customWidth="1"/>
    <col min="15" max="15" width="5.42578125" customWidth="1"/>
    <col min="16" max="16" width="11" customWidth="1"/>
    <col min="17" max="17" width="4.140625" customWidth="1"/>
  </cols>
  <sheetData>
    <row r="1" spans="1:54" ht="23.25">
      <c r="A1" s="67" t="s">
        <v>156</v>
      </c>
      <c r="B1" s="68"/>
      <c r="C1" s="68"/>
      <c r="D1" s="68"/>
      <c r="E1" s="68"/>
      <c r="F1" s="68"/>
      <c r="G1" s="68"/>
      <c r="H1" s="68"/>
      <c r="I1" s="68"/>
      <c r="J1" s="68"/>
      <c r="K1" s="68"/>
      <c r="L1" s="68"/>
      <c r="M1" s="68"/>
      <c r="N1" s="68"/>
      <c r="O1" s="68"/>
      <c r="P1" s="72" t="s">
        <v>160</v>
      </c>
      <c r="BB1" s="71" t="s">
        <v>159</v>
      </c>
    </row>
    <row r="2" spans="1:54">
      <c r="A2" s="69"/>
      <c r="B2" s="70"/>
      <c r="T2" s="70"/>
      <c r="BB2" s="71" t="s">
        <v>160</v>
      </c>
    </row>
    <row r="3" spans="1:54">
      <c r="N3" s="59"/>
      <c r="T3" s="70"/>
    </row>
    <row r="4" spans="1:54" ht="13.5" thickBot="1">
      <c r="A4" s="44" t="s">
        <v>7</v>
      </c>
      <c r="B4" s="43"/>
      <c r="C4" s="19"/>
      <c r="D4" s="20"/>
      <c r="E4" s="20"/>
      <c r="F4" s="20"/>
      <c r="G4" s="20"/>
      <c r="H4" s="35"/>
      <c r="I4" s="19"/>
      <c r="J4" s="20"/>
    </row>
    <row r="5" spans="1:54" ht="14.25" thickTop="1" thickBot="1">
      <c r="A5" s="23" t="s">
        <v>1</v>
      </c>
      <c r="B5" s="24" t="s">
        <v>0</v>
      </c>
      <c r="C5" s="37" t="s">
        <v>5</v>
      </c>
      <c r="D5" s="38" t="s">
        <v>4</v>
      </c>
      <c r="E5" s="39" t="s">
        <v>15</v>
      </c>
      <c r="F5" s="39" t="s">
        <v>6</v>
      </c>
      <c r="G5" s="40" t="s">
        <v>3</v>
      </c>
      <c r="H5" s="41" t="s">
        <v>2</v>
      </c>
      <c r="I5" s="19"/>
      <c r="J5" s="20"/>
      <c r="M5" s="66"/>
    </row>
    <row r="6" spans="1:54" s="1" customFormat="1" ht="13.5" thickTop="1">
      <c r="A6" s="1">
        <v>100259</v>
      </c>
      <c r="B6" s="31" t="s">
        <v>88</v>
      </c>
      <c r="C6" s="30">
        <f t="shared" ref="C6:C69" si="0">IF(H6&lt;50,5,IF(H6&lt;60,6,IF(H6&lt;70,7,IF(H6&lt;80,8,IF(H6&lt;90,9,10)))))</f>
        <v>5</v>
      </c>
      <c r="D6" s="33">
        <v>17.8</v>
      </c>
      <c r="E6" s="33"/>
      <c r="F6" s="33">
        <v>13.6</v>
      </c>
      <c r="G6" s="73">
        <v>16</v>
      </c>
      <c r="H6" s="34">
        <f t="shared" ref="H6:H69" si="1">ROUNDUP(SUM(D6:G6),0)</f>
        <v>48</v>
      </c>
    </row>
    <row r="7" spans="1:54">
      <c r="A7" s="31">
        <v>101134</v>
      </c>
      <c r="B7" s="31" t="s">
        <v>22</v>
      </c>
      <c r="C7" s="30">
        <f t="shared" si="0"/>
        <v>7</v>
      </c>
      <c r="D7" s="33">
        <v>15.4</v>
      </c>
      <c r="E7" s="32">
        <v>1</v>
      </c>
      <c r="F7" s="32">
        <v>12.1</v>
      </c>
      <c r="G7" s="17">
        <v>34</v>
      </c>
      <c r="H7" s="34">
        <f t="shared" si="1"/>
        <v>63</v>
      </c>
      <c r="I7" s="6"/>
      <c r="M7" s="58"/>
      <c r="N7" s="58"/>
    </row>
    <row r="8" spans="1:54">
      <c r="A8" s="31">
        <v>120232</v>
      </c>
      <c r="B8" s="31" t="s">
        <v>23</v>
      </c>
      <c r="C8" s="30">
        <f t="shared" si="0"/>
        <v>6</v>
      </c>
      <c r="D8" s="33">
        <v>9.315388746951573</v>
      </c>
      <c r="E8" s="32">
        <v>5</v>
      </c>
      <c r="F8" s="32">
        <v>11.192499999999999</v>
      </c>
      <c r="G8" s="17">
        <v>30</v>
      </c>
      <c r="H8" s="34">
        <f t="shared" si="1"/>
        <v>56</v>
      </c>
      <c r="I8" s="6"/>
      <c r="M8" s="58"/>
      <c r="N8" s="58"/>
    </row>
    <row r="9" spans="1:54">
      <c r="A9" s="31">
        <v>120558</v>
      </c>
      <c r="B9" s="31" t="s">
        <v>24</v>
      </c>
      <c r="C9" s="30">
        <f t="shared" si="0"/>
        <v>6</v>
      </c>
      <c r="D9" s="33">
        <v>7.4210893043781212</v>
      </c>
      <c r="E9" s="32">
        <v>2.5</v>
      </c>
      <c r="F9" s="32">
        <v>13.914999999999999</v>
      </c>
      <c r="G9" s="17">
        <v>34</v>
      </c>
      <c r="H9" s="34">
        <f t="shared" si="1"/>
        <v>58</v>
      </c>
      <c r="I9" s="6"/>
      <c r="M9" s="58"/>
      <c r="N9" s="58"/>
    </row>
    <row r="10" spans="1:54">
      <c r="A10" s="31">
        <v>120651</v>
      </c>
      <c r="B10" s="31" t="s">
        <v>25</v>
      </c>
      <c r="C10" s="30">
        <f t="shared" si="0"/>
        <v>7</v>
      </c>
      <c r="D10" s="33">
        <v>9.24</v>
      </c>
      <c r="E10" s="32">
        <v>11.8</v>
      </c>
      <c r="F10" s="32">
        <v>14.217499999999999</v>
      </c>
      <c r="G10" s="17">
        <v>32</v>
      </c>
      <c r="H10" s="34">
        <f t="shared" si="1"/>
        <v>68</v>
      </c>
      <c r="I10" s="6"/>
      <c r="M10" s="58"/>
      <c r="N10" s="58"/>
    </row>
    <row r="11" spans="1:54">
      <c r="A11" s="31">
        <v>120677</v>
      </c>
      <c r="B11" s="31" t="s">
        <v>26</v>
      </c>
      <c r="C11" s="30">
        <f t="shared" si="0"/>
        <v>6</v>
      </c>
      <c r="D11" s="33">
        <v>13.750000000000002</v>
      </c>
      <c r="E11" s="32">
        <v>0</v>
      </c>
      <c r="F11" s="32">
        <v>10.5875</v>
      </c>
      <c r="G11" s="17">
        <v>26</v>
      </c>
      <c r="H11" s="34">
        <f t="shared" si="1"/>
        <v>51</v>
      </c>
      <c r="I11" s="6"/>
      <c r="M11" s="58"/>
      <c r="N11" s="58"/>
    </row>
    <row r="12" spans="1:54">
      <c r="A12" s="31">
        <v>120678</v>
      </c>
      <c r="B12" s="31" t="s">
        <v>27</v>
      </c>
      <c r="C12" s="30">
        <f t="shared" si="0"/>
        <v>5</v>
      </c>
      <c r="D12" s="33">
        <v>11.07</v>
      </c>
      <c r="E12" s="32">
        <v>10.5</v>
      </c>
      <c r="F12" s="32">
        <v>11.494999999999999</v>
      </c>
      <c r="G12" s="17">
        <v>13</v>
      </c>
      <c r="H12" s="34">
        <f t="shared" si="1"/>
        <v>47</v>
      </c>
      <c r="I12" s="6"/>
      <c r="M12" s="58"/>
      <c r="N12" s="58"/>
    </row>
    <row r="13" spans="1:54">
      <c r="A13" s="31">
        <v>120777</v>
      </c>
      <c r="B13" s="31" t="s">
        <v>28</v>
      </c>
      <c r="C13" s="30">
        <f t="shared" si="0"/>
        <v>6</v>
      </c>
      <c r="D13" s="33">
        <v>11.555474102891651</v>
      </c>
      <c r="E13" s="32">
        <v>0</v>
      </c>
      <c r="F13" s="32">
        <v>11.192499999999999</v>
      </c>
      <c r="G13" s="17">
        <v>27</v>
      </c>
      <c r="H13" s="34">
        <f t="shared" si="1"/>
        <v>50</v>
      </c>
      <c r="I13" s="6"/>
      <c r="M13" s="58"/>
      <c r="N13" s="58"/>
    </row>
    <row r="14" spans="1:54">
      <c r="A14" s="18">
        <v>121270</v>
      </c>
      <c r="B14" s="10" t="s">
        <v>29</v>
      </c>
      <c r="C14" s="30">
        <f t="shared" si="0"/>
        <v>6</v>
      </c>
      <c r="D14" s="33">
        <v>8.5227761003367792</v>
      </c>
      <c r="E14" s="32">
        <v>11.5</v>
      </c>
      <c r="F14" s="32">
        <v>13.612499999999999</v>
      </c>
      <c r="G14" s="17">
        <v>22</v>
      </c>
      <c r="H14" s="34">
        <f t="shared" si="1"/>
        <v>56</v>
      </c>
      <c r="I14" s="6"/>
      <c r="M14" s="58"/>
      <c r="N14" s="58"/>
    </row>
    <row r="15" spans="1:54">
      <c r="A15" s="31">
        <v>130017</v>
      </c>
      <c r="B15" s="31" t="s">
        <v>30</v>
      </c>
      <c r="C15" s="30">
        <f t="shared" si="0"/>
        <v>5</v>
      </c>
      <c r="D15" s="33">
        <v>9.3704563929857159</v>
      </c>
      <c r="E15" s="32">
        <v>0</v>
      </c>
      <c r="F15" s="32">
        <v>13.612499999999999</v>
      </c>
      <c r="G15" s="17">
        <v>24</v>
      </c>
      <c r="H15" s="34">
        <f t="shared" si="1"/>
        <v>47</v>
      </c>
      <c r="I15" s="6"/>
      <c r="M15" s="58"/>
      <c r="N15" s="58"/>
    </row>
    <row r="16" spans="1:54">
      <c r="A16" s="31">
        <v>130050</v>
      </c>
      <c r="B16" s="31" t="s">
        <v>31</v>
      </c>
      <c r="C16" s="30">
        <f t="shared" si="0"/>
        <v>7</v>
      </c>
      <c r="D16" s="33">
        <v>12.094080246196725</v>
      </c>
      <c r="E16" s="32">
        <v>15</v>
      </c>
      <c r="F16" s="32">
        <v>13.914999999999999</v>
      </c>
      <c r="G16" s="17">
        <v>24</v>
      </c>
      <c r="H16" s="34">
        <f t="shared" si="1"/>
        <v>66</v>
      </c>
      <c r="I16" s="6"/>
      <c r="M16" s="58"/>
      <c r="N16" s="58"/>
    </row>
    <row r="17" spans="1:14">
      <c r="A17" s="18">
        <v>130065</v>
      </c>
      <c r="B17" s="10" t="s">
        <v>32</v>
      </c>
      <c r="C17" s="30">
        <f t="shared" si="0"/>
        <v>7</v>
      </c>
      <c r="D17" s="33">
        <v>10.386482406224596</v>
      </c>
      <c r="E17" s="32">
        <v>8</v>
      </c>
      <c r="F17" s="32">
        <v>10.285</v>
      </c>
      <c r="G17" s="17">
        <v>36</v>
      </c>
      <c r="H17" s="34">
        <f t="shared" si="1"/>
        <v>65</v>
      </c>
      <c r="I17" s="6"/>
      <c r="M17" s="58"/>
      <c r="N17" s="58"/>
    </row>
    <row r="18" spans="1:14">
      <c r="A18" s="31">
        <v>130079</v>
      </c>
      <c r="B18" s="31" t="s">
        <v>33</v>
      </c>
      <c r="C18" s="30">
        <f t="shared" si="0"/>
        <v>6</v>
      </c>
      <c r="D18" s="33">
        <v>8.5717251190337951</v>
      </c>
      <c r="E18" s="32">
        <v>12</v>
      </c>
      <c r="F18" s="32">
        <v>12.1</v>
      </c>
      <c r="G18" s="17">
        <v>18</v>
      </c>
      <c r="H18" s="34">
        <f t="shared" si="1"/>
        <v>51</v>
      </c>
      <c r="I18" s="6"/>
      <c r="M18" s="58"/>
      <c r="N18" s="58"/>
    </row>
    <row r="19" spans="1:14">
      <c r="A19" s="31">
        <v>130084</v>
      </c>
      <c r="B19" s="31" t="s">
        <v>34</v>
      </c>
      <c r="C19" s="30">
        <f t="shared" si="0"/>
        <v>5</v>
      </c>
      <c r="D19" s="33">
        <v>9.5938697596098024</v>
      </c>
      <c r="E19" s="32">
        <v>10</v>
      </c>
      <c r="F19" s="32">
        <v>11.797499999999999</v>
      </c>
      <c r="G19" s="17">
        <v>13</v>
      </c>
      <c r="H19" s="34">
        <f t="shared" si="1"/>
        <v>45</v>
      </c>
      <c r="I19" s="6"/>
      <c r="M19" s="58"/>
      <c r="N19" s="58"/>
    </row>
    <row r="20" spans="1:14">
      <c r="A20" s="31">
        <v>130087</v>
      </c>
      <c r="B20" s="31" t="s">
        <v>35</v>
      </c>
      <c r="C20" s="30">
        <f t="shared" si="0"/>
        <v>6</v>
      </c>
      <c r="D20" s="33">
        <v>9.327626001625827</v>
      </c>
      <c r="E20" s="32">
        <v>0</v>
      </c>
      <c r="F20" s="32">
        <v>11.494999999999999</v>
      </c>
      <c r="G20" s="17">
        <v>30</v>
      </c>
      <c r="H20" s="34">
        <f t="shared" si="1"/>
        <v>51</v>
      </c>
      <c r="I20" s="6"/>
      <c r="M20" s="58"/>
      <c r="N20" s="58"/>
    </row>
    <row r="21" spans="1:14">
      <c r="A21" s="31">
        <v>130169</v>
      </c>
      <c r="B21" s="31" t="s">
        <v>36</v>
      </c>
      <c r="C21" s="30">
        <f t="shared" si="0"/>
        <v>8</v>
      </c>
      <c r="D21" s="33">
        <v>10.423194170247358</v>
      </c>
      <c r="E21" s="32">
        <v>17</v>
      </c>
      <c r="F21" s="32">
        <v>12.705</v>
      </c>
      <c r="G21" s="17">
        <v>30</v>
      </c>
      <c r="H21" s="34">
        <f t="shared" si="1"/>
        <v>71</v>
      </c>
      <c r="I21" s="6"/>
      <c r="M21" s="58"/>
      <c r="N21" s="58"/>
    </row>
    <row r="22" spans="1:14">
      <c r="A22" s="18">
        <v>130205</v>
      </c>
      <c r="B22" s="10" t="s">
        <v>37</v>
      </c>
      <c r="C22" s="30">
        <f t="shared" si="0"/>
        <v>6</v>
      </c>
      <c r="D22" s="33">
        <v>8.8000000000000007</v>
      </c>
      <c r="E22" s="32">
        <v>6.25</v>
      </c>
      <c r="F22" s="32">
        <v>14.217499999999999</v>
      </c>
      <c r="G22" s="17">
        <v>24</v>
      </c>
      <c r="H22" s="34">
        <f t="shared" si="1"/>
        <v>54</v>
      </c>
      <c r="I22" s="6"/>
      <c r="M22" s="58"/>
      <c r="N22" s="58"/>
    </row>
    <row r="23" spans="1:14">
      <c r="A23" s="31">
        <v>130224</v>
      </c>
      <c r="B23" s="31" t="s">
        <v>38</v>
      </c>
      <c r="C23" s="30">
        <f t="shared" si="0"/>
        <v>5</v>
      </c>
      <c r="D23" s="33">
        <v>9.9335370456392997</v>
      </c>
      <c r="E23" s="32">
        <v>10</v>
      </c>
      <c r="F23" s="32">
        <v>9.9824999999999999</v>
      </c>
      <c r="G23" s="17">
        <v>15</v>
      </c>
      <c r="H23" s="34">
        <f t="shared" si="1"/>
        <v>45</v>
      </c>
      <c r="I23" s="6"/>
      <c r="M23" s="58"/>
      <c r="N23" s="58"/>
    </row>
    <row r="24" spans="1:14">
      <c r="A24" s="31">
        <v>130227</v>
      </c>
      <c r="B24" s="31" t="s">
        <v>39</v>
      </c>
      <c r="C24" s="30">
        <f t="shared" si="0"/>
        <v>6</v>
      </c>
      <c r="D24" s="33">
        <v>7.7118075717106027</v>
      </c>
      <c r="E24" s="32">
        <v>10.5</v>
      </c>
      <c r="F24" s="32">
        <v>10.5875</v>
      </c>
      <c r="G24" s="17">
        <v>24</v>
      </c>
      <c r="H24" s="34">
        <f t="shared" si="1"/>
        <v>53</v>
      </c>
      <c r="I24" s="6"/>
      <c r="M24" s="58"/>
      <c r="N24" s="58"/>
    </row>
    <row r="25" spans="1:14">
      <c r="A25" s="18">
        <v>130239</v>
      </c>
      <c r="B25" s="10" t="s">
        <v>40</v>
      </c>
      <c r="C25" s="30">
        <f t="shared" si="0"/>
        <v>5</v>
      </c>
      <c r="D25" s="33">
        <v>7.4516824410637561</v>
      </c>
      <c r="E25" s="32">
        <v>7.5</v>
      </c>
      <c r="F25" s="32">
        <v>12.705</v>
      </c>
      <c r="G25" s="17">
        <v>10</v>
      </c>
      <c r="H25" s="34">
        <f t="shared" si="1"/>
        <v>38</v>
      </c>
      <c r="I25" s="6"/>
      <c r="M25" s="58"/>
      <c r="N25" s="58"/>
    </row>
    <row r="26" spans="1:14">
      <c r="A26" s="31">
        <v>130252</v>
      </c>
      <c r="B26" s="31" t="s">
        <v>41</v>
      </c>
      <c r="C26" s="30">
        <f t="shared" si="0"/>
        <v>5</v>
      </c>
      <c r="D26" s="33">
        <v>7.9902885843688312</v>
      </c>
      <c r="E26" s="32">
        <v>2.5</v>
      </c>
      <c r="F26" s="32">
        <v>11.797499999999999</v>
      </c>
      <c r="G26" s="17">
        <v>4</v>
      </c>
      <c r="H26" s="34">
        <f t="shared" si="1"/>
        <v>27</v>
      </c>
      <c r="I26" s="6"/>
      <c r="M26" s="58"/>
      <c r="N26" s="58"/>
    </row>
    <row r="27" spans="1:14">
      <c r="A27" s="31">
        <v>130255</v>
      </c>
      <c r="B27" s="31" t="s">
        <v>42</v>
      </c>
      <c r="C27" s="30">
        <f t="shared" si="0"/>
        <v>6</v>
      </c>
      <c r="D27" s="33">
        <v>8.5250000000000004</v>
      </c>
      <c r="E27" s="32">
        <v>0</v>
      </c>
      <c r="F27" s="32">
        <v>11.192499999999999</v>
      </c>
      <c r="G27" s="17">
        <v>32</v>
      </c>
      <c r="H27" s="34">
        <f t="shared" si="1"/>
        <v>52</v>
      </c>
      <c r="I27" s="6"/>
      <c r="M27" s="58"/>
      <c r="N27" s="58"/>
    </row>
    <row r="28" spans="1:14">
      <c r="A28" s="31">
        <v>130271</v>
      </c>
      <c r="B28" s="31" t="s">
        <v>43</v>
      </c>
      <c r="C28" s="30">
        <f t="shared" si="0"/>
        <v>7</v>
      </c>
      <c r="D28" s="33">
        <v>10.955681686215307</v>
      </c>
      <c r="E28" s="32">
        <v>4.5</v>
      </c>
      <c r="F28" s="32">
        <v>13.612499999999999</v>
      </c>
      <c r="G28" s="17">
        <v>34</v>
      </c>
      <c r="H28" s="34">
        <f t="shared" si="1"/>
        <v>64</v>
      </c>
      <c r="I28" s="6"/>
      <c r="M28" s="58"/>
      <c r="N28" s="58"/>
    </row>
    <row r="29" spans="1:14">
      <c r="A29" s="31">
        <v>130338</v>
      </c>
      <c r="B29" s="31" t="s">
        <v>44</v>
      </c>
      <c r="C29" s="30">
        <f t="shared" si="0"/>
        <v>6</v>
      </c>
      <c r="D29" s="33">
        <v>9.339863256300081</v>
      </c>
      <c r="E29" s="32">
        <v>10</v>
      </c>
      <c r="F29" s="32">
        <v>14.52</v>
      </c>
      <c r="G29" s="17">
        <v>24</v>
      </c>
      <c r="H29" s="34">
        <f t="shared" si="1"/>
        <v>58</v>
      </c>
      <c r="I29" s="6"/>
      <c r="M29" s="58"/>
      <c r="N29" s="58"/>
    </row>
    <row r="30" spans="1:14">
      <c r="A30" s="31">
        <v>130367</v>
      </c>
      <c r="B30" s="31" t="s">
        <v>45</v>
      </c>
      <c r="C30" s="30">
        <f t="shared" si="0"/>
        <v>5</v>
      </c>
      <c r="D30" s="33">
        <v>11.252518580884914</v>
      </c>
      <c r="E30" s="32">
        <v>7.5</v>
      </c>
      <c r="F30" s="32">
        <v>9.9824999999999999</v>
      </c>
      <c r="G30" s="17">
        <v>5</v>
      </c>
      <c r="H30" s="34">
        <f t="shared" si="1"/>
        <v>34</v>
      </c>
      <c r="I30" s="6"/>
      <c r="M30" s="58"/>
      <c r="N30" s="58"/>
    </row>
    <row r="31" spans="1:14">
      <c r="A31" s="31">
        <v>130381</v>
      </c>
      <c r="B31" s="31" t="s">
        <v>46</v>
      </c>
      <c r="C31" s="30">
        <f t="shared" si="0"/>
        <v>5</v>
      </c>
      <c r="D31" s="33">
        <v>8.727833584949483</v>
      </c>
      <c r="E31" s="32">
        <v>7.5</v>
      </c>
      <c r="F31" s="32">
        <v>13.309999999999999</v>
      </c>
      <c r="G31" s="17">
        <v>7</v>
      </c>
      <c r="H31" s="34">
        <f t="shared" si="1"/>
        <v>37</v>
      </c>
      <c r="I31" s="6"/>
      <c r="M31" s="58"/>
      <c r="N31" s="58"/>
    </row>
    <row r="32" spans="1:14">
      <c r="A32" s="31">
        <v>130415</v>
      </c>
      <c r="B32" s="31" t="s">
        <v>47</v>
      </c>
      <c r="C32" s="30">
        <f t="shared" si="0"/>
        <v>7</v>
      </c>
      <c r="D32" s="33">
        <v>8.0331189757287191</v>
      </c>
      <c r="E32" s="32">
        <v>2.5</v>
      </c>
      <c r="F32" s="32">
        <v>12.1</v>
      </c>
      <c r="G32" s="17">
        <v>37</v>
      </c>
      <c r="H32" s="34">
        <f t="shared" si="1"/>
        <v>60</v>
      </c>
      <c r="I32" s="6"/>
      <c r="M32" s="58"/>
      <c r="N32" s="58"/>
    </row>
    <row r="33" spans="1:14">
      <c r="A33" s="31">
        <v>130425</v>
      </c>
      <c r="B33" s="31" t="s">
        <v>48</v>
      </c>
      <c r="C33" s="30">
        <f t="shared" si="0"/>
        <v>7</v>
      </c>
      <c r="D33" s="33">
        <v>7.4394451863895021</v>
      </c>
      <c r="E33" s="32">
        <v>6</v>
      </c>
      <c r="F33" s="32">
        <v>10.89</v>
      </c>
      <c r="G33" s="17">
        <v>35</v>
      </c>
      <c r="H33" s="34">
        <f>ROUNDUP(SUM(D33:G33),0)</f>
        <v>60</v>
      </c>
      <c r="I33" s="6"/>
      <c r="M33" s="58"/>
      <c r="N33" s="58"/>
    </row>
    <row r="34" spans="1:14">
      <c r="A34" s="31">
        <v>130434</v>
      </c>
      <c r="B34" s="31" t="s">
        <v>49</v>
      </c>
      <c r="C34" s="30">
        <f t="shared" si="0"/>
        <v>7</v>
      </c>
      <c r="D34" s="33">
        <v>7.482275577749391</v>
      </c>
      <c r="E34" s="32">
        <v>0</v>
      </c>
      <c r="F34" s="32">
        <v>12.705</v>
      </c>
      <c r="G34" s="17">
        <v>40</v>
      </c>
      <c r="H34" s="34">
        <f t="shared" si="1"/>
        <v>61</v>
      </c>
      <c r="I34" s="6"/>
      <c r="M34" s="58"/>
      <c r="N34" s="58"/>
    </row>
    <row r="35" spans="1:14">
      <c r="A35" s="31">
        <v>130448</v>
      </c>
      <c r="B35" s="31" t="s">
        <v>50</v>
      </c>
      <c r="C35" s="30">
        <f t="shared" si="0"/>
        <v>6</v>
      </c>
      <c r="D35" s="33">
        <v>9.5816325049355484</v>
      </c>
      <c r="E35" s="32">
        <v>10</v>
      </c>
      <c r="F35" s="32">
        <v>11.797499999999999</v>
      </c>
      <c r="G35" s="17">
        <v>21</v>
      </c>
      <c r="H35" s="34">
        <f t="shared" si="1"/>
        <v>53</v>
      </c>
      <c r="I35" s="6"/>
      <c r="M35" s="58"/>
      <c r="N35" s="58"/>
    </row>
    <row r="36" spans="1:14">
      <c r="A36" s="31">
        <v>130497</v>
      </c>
      <c r="B36" s="31" t="s">
        <v>51</v>
      </c>
      <c r="C36" s="30">
        <f t="shared" si="0"/>
        <v>8</v>
      </c>
      <c r="D36" s="33">
        <v>10.459905934270122</v>
      </c>
      <c r="E36" s="32">
        <v>5</v>
      </c>
      <c r="F36" s="32">
        <v>13.0075</v>
      </c>
      <c r="G36" s="17">
        <v>42</v>
      </c>
      <c r="H36" s="34">
        <f t="shared" si="1"/>
        <v>71</v>
      </c>
      <c r="I36" s="6"/>
      <c r="M36" s="58"/>
      <c r="N36" s="58"/>
    </row>
    <row r="37" spans="1:14">
      <c r="A37" s="31">
        <v>130502</v>
      </c>
      <c r="B37" s="31" t="s">
        <v>52</v>
      </c>
      <c r="C37" s="30">
        <f t="shared" si="0"/>
        <v>6</v>
      </c>
      <c r="D37" s="33">
        <v>9.90906253629079</v>
      </c>
      <c r="E37" s="32">
        <v>20</v>
      </c>
      <c r="F37" s="32">
        <v>10.5875</v>
      </c>
      <c r="G37" s="17">
        <v>17</v>
      </c>
      <c r="H37" s="34">
        <f t="shared" si="1"/>
        <v>58</v>
      </c>
      <c r="I37" s="6"/>
      <c r="M37" s="58"/>
      <c r="N37" s="58"/>
    </row>
    <row r="38" spans="1:14">
      <c r="A38" s="31">
        <v>130507</v>
      </c>
      <c r="B38" s="31" t="s">
        <v>53</v>
      </c>
      <c r="C38" s="30">
        <f t="shared" si="0"/>
        <v>5</v>
      </c>
      <c r="D38" s="33">
        <v>9.9151811636279188</v>
      </c>
      <c r="E38" s="32">
        <v>11</v>
      </c>
      <c r="F38" s="32">
        <v>10.5875</v>
      </c>
      <c r="G38" s="17">
        <v>11</v>
      </c>
      <c r="H38" s="34">
        <f t="shared" si="1"/>
        <v>43</v>
      </c>
      <c r="I38" s="6"/>
      <c r="M38" s="58"/>
      <c r="N38" s="58"/>
    </row>
    <row r="39" spans="1:14">
      <c r="A39" s="31">
        <v>130611</v>
      </c>
      <c r="B39" s="31" t="s">
        <v>54</v>
      </c>
      <c r="C39" s="30">
        <f t="shared" si="0"/>
        <v>6</v>
      </c>
      <c r="D39" s="33">
        <v>8.8000000000000007</v>
      </c>
      <c r="E39" s="32">
        <v>3.75</v>
      </c>
      <c r="F39" s="32">
        <v>9.9824999999999999</v>
      </c>
      <c r="G39" s="17">
        <v>34</v>
      </c>
      <c r="H39" s="34">
        <f t="shared" si="1"/>
        <v>57</v>
      </c>
      <c r="I39" s="6"/>
      <c r="M39" s="58"/>
      <c r="N39" s="58"/>
    </row>
    <row r="40" spans="1:14">
      <c r="A40" s="31">
        <v>130628</v>
      </c>
      <c r="B40" s="31" t="s">
        <v>55</v>
      </c>
      <c r="C40" s="30">
        <f t="shared" si="0"/>
        <v>5</v>
      </c>
      <c r="D40" s="33">
        <v>10.278481012658228</v>
      </c>
      <c r="E40" s="32">
        <v>5</v>
      </c>
      <c r="F40" s="32">
        <v>15.4275</v>
      </c>
      <c r="G40" s="17">
        <v>8</v>
      </c>
      <c r="H40" s="34">
        <f t="shared" si="1"/>
        <v>39</v>
      </c>
      <c r="I40" s="6"/>
      <c r="M40" s="58"/>
      <c r="N40" s="58"/>
    </row>
    <row r="41" spans="1:14">
      <c r="A41" s="31">
        <v>130674</v>
      </c>
      <c r="B41" s="31" t="s">
        <v>56</v>
      </c>
      <c r="C41" s="30">
        <f t="shared" si="0"/>
        <v>5</v>
      </c>
      <c r="D41" s="33">
        <v>7.6873330623620957</v>
      </c>
      <c r="E41" s="32">
        <v>7</v>
      </c>
      <c r="F41" s="32">
        <v>10.5875</v>
      </c>
      <c r="G41" s="17">
        <v>14</v>
      </c>
      <c r="H41" s="34">
        <f t="shared" si="1"/>
        <v>40</v>
      </c>
      <c r="I41" s="6"/>
      <c r="M41" s="58"/>
      <c r="N41" s="58"/>
    </row>
    <row r="42" spans="1:14">
      <c r="A42" s="31">
        <v>130697</v>
      </c>
      <c r="B42" s="31" t="s">
        <v>57</v>
      </c>
      <c r="C42" s="30">
        <f t="shared" si="0"/>
        <v>6</v>
      </c>
      <c r="D42" s="33">
        <v>12.626567762164674</v>
      </c>
      <c r="E42" s="32">
        <v>9.5</v>
      </c>
      <c r="F42" s="32">
        <v>16.939999999999998</v>
      </c>
      <c r="G42" s="17">
        <v>16</v>
      </c>
      <c r="H42" s="34">
        <f t="shared" si="1"/>
        <v>56</v>
      </c>
      <c r="I42" s="6"/>
      <c r="M42" s="58"/>
      <c r="N42" s="58"/>
    </row>
    <row r="43" spans="1:14">
      <c r="A43" s="31">
        <v>130701</v>
      </c>
      <c r="B43" s="31" t="s">
        <v>58</v>
      </c>
      <c r="C43" s="30">
        <f t="shared" si="0"/>
        <v>6</v>
      </c>
      <c r="D43" s="33">
        <v>7.4088520497038672</v>
      </c>
      <c r="E43" s="32">
        <v>0</v>
      </c>
      <c r="F43" s="32">
        <v>10.5875</v>
      </c>
      <c r="G43" s="17">
        <v>36</v>
      </c>
      <c r="H43" s="34">
        <f t="shared" si="1"/>
        <v>54</v>
      </c>
      <c r="I43" s="6"/>
      <c r="M43" s="58"/>
      <c r="N43" s="58"/>
    </row>
    <row r="44" spans="1:14">
      <c r="A44" s="31">
        <v>130711</v>
      </c>
      <c r="B44" s="31" t="s">
        <v>59</v>
      </c>
      <c r="C44" s="30">
        <f t="shared" si="0"/>
        <v>8</v>
      </c>
      <c r="D44" s="33">
        <v>12.12467338288236</v>
      </c>
      <c r="E44" s="32">
        <v>18</v>
      </c>
      <c r="F44" s="32">
        <v>11.797499999999999</v>
      </c>
      <c r="G44" s="17">
        <v>28</v>
      </c>
      <c r="H44" s="34">
        <f t="shared" si="1"/>
        <v>70</v>
      </c>
      <c r="I44" s="6"/>
      <c r="M44" s="58"/>
      <c r="N44" s="58"/>
    </row>
    <row r="45" spans="1:14">
      <c r="A45" s="31">
        <v>130729</v>
      </c>
      <c r="B45" s="31" t="s">
        <v>60</v>
      </c>
      <c r="C45" s="30">
        <f t="shared" si="0"/>
        <v>6</v>
      </c>
      <c r="D45" s="33">
        <v>11.754412960167228</v>
      </c>
      <c r="E45" s="32">
        <v>5</v>
      </c>
      <c r="F45" s="32">
        <v>13.0075</v>
      </c>
      <c r="G45" s="17">
        <v>26</v>
      </c>
      <c r="H45" s="34">
        <f t="shared" si="1"/>
        <v>56</v>
      </c>
      <c r="I45" s="6"/>
      <c r="M45" s="58"/>
      <c r="N45" s="58"/>
    </row>
    <row r="46" spans="1:14">
      <c r="A46" s="31">
        <v>130748</v>
      </c>
      <c r="B46" s="31" t="s">
        <v>61</v>
      </c>
      <c r="C46" s="30">
        <f t="shared" si="0"/>
        <v>5</v>
      </c>
      <c r="D46" s="33">
        <v>9.5632766229241675</v>
      </c>
      <c r="E46" s="32">
        <v>0</v>
      </c>
      <c r="F46" s="32">
        <v>12.4025</v>
      </c>
      <c r="G46" s="17">
        <v>26</v>
      </c>
      <c r="H46" s="34">
        <f t="shared" si="1"/>
        <v>48</v>
      </c>
      <c r="I46" s="6"/>
      <c r="M46" s="58"/>
      <c r="N46" s="58"/>
    </row>
    <row r="47" spans="1:14">
      <c r="A47" s="31">
        <v>130771</v>
      </c>
      <c r="B47" s="31" t="s">
        <v>62</v>
      </c>
      <c r="C47" s="30">
        <f t="shared" si="0"/>
        <v>5</v>
      </c>
      <c r="D47" s="33">
        <v>9.6122256416211833</v>
      </c>
      <c r="E47" s="32">
        <v>0</v>
      </c>
      <c r="F47" s="32">
        <v>10.5875</v>
      </c>
      <c r="G47" s="17">
        <v>15</v>
      </c>
      <c r="H47" s="34">
        <f t="shared" si="1"/>
        <v>36</v>
      </c>
      <c r="I47" s="6"/>
      <c r="M47" s="58"/>
      <c r="N47" s="58"/>
    </row>
    <row r="48" spans="1:14">
      <c r="A48" s="31">
        <v>130835</v>
      </c>
      <c r="B48" s="31" t="s">
        <v>24</v>
      </c>
      <c r="C48" s="30">
        <f t="shared" si="0"/>
        <v>5</v>
      </c>
      <c r="D48" s="33">
        <v>8.4738270816397634</v>
      </c>
      <c r="E48" s="32">
        <v>5</v>
      </c>
      <c r="F48" s="32">
        <v>11.797499999999999</v>
      </c>
      <c r="G48" s="17">
        <v>20</v>
      </c>
      <c r="H48" s="34">
        <f t="shared" si="1"/>
        <v>46</v>
      </c>
      <c r="I48" s="6"/>
      <c r="M48" s="58"/>
      <c r="N48" s="58"/>
    </row>
    <row r="49" spans="1:14">
      <c r="A49" s="31">
        <v>130844</v>
      </c>
      <c r="B49" s="31" t="s">
        <v>63</v>
      </c>
      <c r="C49" s="30">
        <f t="shared" si="0"/>
        <v>5</v>
      </c>
      <c r="D49" s="33">
        <v>11.221925444199281</v>
      </c>
      <c r="E49" s="32">
        <v>2.5</v>
      </c>
      <c r="F49" s="32">
        <v>16.032499999999999</v>
      </c>
      <c r="G49" s="17">
        <v>16</v>
      </c>
      <c r="H49" s="34">
        <f t="shared" si="1"/>
        <v>46</v>
      </c>
      <c r="I49" s="6"/>
      <c r="M49" s="58"/>
      <c r="N49" s="58"/>
    </row>
    <row r="50" spans="1:14">
      <c r="A50" s="31">
        <v>130876</v>
      </c>
      <c r="B50" s="31" t="s">
        <v>64</v>
      </c>
      <c r="C50" s="30">
        <f t="shared" si="0"/>
        <v>6</v>
      </c>
      <c r="D50" s="33">
        <v>9.9580115549878059</v>
      </c>
      <c r="E50" s="32">
        <v>7</v>
      </c>
      <c r="F50" s="32">
        <v>13.0075</v>
      </c>
      <c r="G50" s="17">
        <v>22</v>
      </c>
      <c r="H50" s="34">
        <f t="shared" si="1"/>
        <v>52</v>
      </c>
      <c r="I50" s="6"/>
      <c r="M50" s="58"/>
      <c r="N50" s="58"/>
    </row>
    <row r="51" spans="1:14">
      <c r="A51" s="31">
        <v>130898</v>
      </c>
      <c r="B51" s="31" t="s">
        <v>65</v>
      </c>
      <c r="C51" s="30">
        <f t="shared" si="0"/>
        <v>7</v>
      </c>
      <c r="D51" s="33">
        <v>7.9719327023574493</v>
      </c>
      <c r="E51" s="32">
        <v>5</v>
      </c>
      <c r="F51" s="32">
        <v>11.494999999999999</v>
      </c>
      <c r="G51" s="17">
        <v>38</v>
      </c>
      <c r="H51" s="34">
        <f t="shared" si="1"/>
        <v>63</v>
      </c>
      <c r="I51" s="6"/>
      <c r="M51" s="58"/>
      <c r="N51" s="58"/>
    </row>
    <row r="52" spans="1:14">
      <c r="A52" s="31">
        <v>130918</v>
      </c>
      <c r="B52" s="31" t="s">
        <v>66</v>
      </c>
      <c r="C52" s="30">
        <f t="shared" si="0"/>
        <v>6</v>
      </c>
      <c r="D52" s="33">
        <v>11.778887469515736</v>
      </c>
      <c r="E52" s="32">
        <v>2.5</v>
      </c>
      <c r="F52" s="32">
        <v>12.4025</v>
      </c>
      <c r="G52" s="17">
        <v>28</v>
      </c>
      <c r="H52" s="34">
        <f t="shared" si="1"/>
        <v>55</v>
      </c>
      <c r="I52" s="6"/>
      <c r="M52" s="58"/>
      <c r="N52" s="58"/>
    </row>
    <row r="53" spans="1:14">
      <c r="A53" s="31">
        <v>130934</v>
      </c>
      <c r="B53" s="31" t="s">
        <v>67</v>
      </c>
      <c r="C53" s="30">
        <f t="shared" si="0"/>
        <v>6</v>
      </c>
      <c r="D53" s="33">
        <v>9.0980940076646171</v>
      </c>
      <c r="E53" s="32">
        <v>0</v>
      </c>
      <c r="F53" s="32">
        <v>13.914999999999999</v>
      </c>
      <c r="G53" s="17">
        <v>30</v>
      </c>
      <c r="H53" s="34">
        <f t="shared" si="1"/>
        <v>54</v>
      </c>
      <c r="I53" s="6"/>
      <c r="M53" s="58"/>
      <c r="N53" s="58"/>
    </row>
    <row r="54" spans="1:14">
      <c r="A54" s="31">
        <v>130945</v>
      </c>
      <c r="B54" s="31" t="s">
        <v>68</v>
      </c>
      <c r="C54" s="30">
        <f t="shared" si="0"/>
        <v>5</v>
      </c>
      <c r="D54" s="33">
        <v>14.352521484148184</v>
      </c>
      <c r="E54" s="32">
        <v>1.25</v>
      </c>
      <c r="F54" s="32">
        <v>10.5875</v>
      </c>
      <c r="G54" s="17">
        <v>3</v>
      </c>
      <c r="H54" s="34">
        <f t="shared" si="1"/>
        <v>30</v>
      </c>
      <c r="I54" s="6"/>
      <c r="M54" s="58"/>
      <c r="N54" s="58"/>
    </row>
    <row r="55" spans="1:14">
      <c r="A55" s="31">
        <v>131004</v>
      </c>
      <c r="B55" s="31" t="s">
        <v>69</v>
      </c>
      <c r="C55" s="30">
        <f t="shared" si="0"/>
        <v>5</v>
      </c>
      <c r="D55" s="33">
        <v>9.0797381256532361</v>
      </c>
      <c r="E55" s="32">
        <v>0</v>
      </c>
      <c r="F55" s="32">
        <v>9.9824999999999999</v>
      </c>
      <c r="G55" s="17">
        <v>13</v>
      </c>
      <c r="H55" s="34">
        <f t="shared" si="1"/>
        <v>33</v>
      </c>
      <c r="I55" s="6"/>
      <c r="M55" s="58"/>
      <c r="N55" s="58"/>
    </row>
    <row r="56" spans="1:14">
      <c r="A56" s="31">
        <v>131015</v>
      </c>
      <c r="B56" s="31" t="s">
        <v>70</v>
      </c>
      <c r="C56" s="30">
        <f t="shared" si="0"/>
        <v>5</v>
      </c>
      <c r="D56" s="33">
        <v>9.0750000000000011</v>
      </c>
      <c r="E56" s="32">
        <v>7.5</v>
      </c>
      <c r="F56" s="32">
        <v>9.9824999999999999</v>
      </c>
      <c r="G56" s="17">
        <v>7</v>
      </c>
      <c r="H56" s="34">
        <f t="shared" si="1"/>
        <v>34</v>
      </c>
      <c r="I56" s="6"/>
      <c r="M56" s="58"/>
      <c r="N56" s="58"/>
    </row>
    <row r="57" spans="1:14">
      <c r="A57" s="31">
        <v>131059</v>
      </c>
      <c r="B57" s="31" t="s">
        <v>71</v>
      </c>
      <c r="C57" s="30">
        <f t="shared" si="0"/>
        <v>8</v>
      </c>
      <c r="D57" s="33">
        <v>13.20188566949251</v>
      </c>
      <c r="E57" s="32">
        <v>2.5</v>
      </c>
      <c r="F57" s="32">
        <v>18.452500000000001</v>
      </c>
      <c r="G57" s="17">
        <v>42</v>
      </c>
      <c r="H57" s="34">
        <f t="shared" si="1"/>
        <v>77</v>
      </c>
      <c r="I57" s="6"/>
      <c r="M57" s="58"/>
      <c r="N57" s="58"/>
    </row>
    <row r="58" spans="1:14">
      <c r="A58" s="31">
        <v>131063</v>
      </c>
      <c r="B58" s="31" t="s">
        <v>72</v>
      </c>
      <c r="C58" s="30">
        <f t="shared" si="0"/>
        <v>7</v>
      </c>
      <c r="D58" s="33">
        <v>9.9029439089536648</v>
      </c>
      <c r="E58" s="32">
        <v>3</v>
      </c>
      <c r="F58" s="32">
        <v>14.217499999999999</v>
      </c>
      <c r="G58" s="17">
        <v>32</v>
      </c>
      <c r="H58" s="34">
        <f t="shared" si="1"/>
        <v>60</v>
      </c>
      <c r="I58" s="6"/>
      <c r="M58" s="58"/>
      <c r="N58" s="58"/>
    </row>
    <row r="59" spans="1:14">
      <c r="A59" s="31">
        <v>131075</v>
      </c>
      <c r="B59" s="31" t="s">
        <v>73</v>
      </c>
      <c r="C59" s="30">
        <f t="shared" si="0"/>
        <v>7</v>
      </c>
      <c r="D59" s="33">
        <v>7.7000000000000011</v>
      </c>
      <c r="E59" s="32">
        <v>0</v>
      </c>
      <c r="F59" s="32">
        <v>13.914999999999999</v>
      </c>
      <c r="G59" s="17">
        <v>39</v>
      </c>
      <c r="H59" s="34">
        <f t="shared" si="1"/>
        <v>61</v>
      </c>
      <c r="I59" s="6"/>
      <c r="M59" s="58"/>
      <c r="N59" s="58"/>
    </row>
    <row r="60" spans="1:14">
      <c r="A60" s="31">
        <v>131098</v>
      </c>
      <c r="B60" s="31" t="s">
        <v>74</v>
      </c>
      <c r="C60" s="30">
        <f t="shared" si="0"/>
        <v>7</v>
      </c>
      <c r="D60" s="33">
        <v>11.83395511554988</v>
      </c>
      <c r="E60" s="32">
        <v>7.5</v>
      </c>
      <c r="F60" s="32">
        <v>10.89</v>
      </c>
      <c r="G60" s="17">
        <v>34</v>
      </c>
      <c r="H60" s="34">
        <f t="shared" si="1"/>
        <v>65</v>
      </c>
      <c r="I60" s="6"/>
      <c r="M60" s="58"/>
      <c r="N60" s="58"/>
    </row>
    <row r="61" spans="1:14">
      <c r="A61" s="31">
        <v>131135</v>
      </c>
      <c r="B61" s="31" t="s">
        <v>75</v>
      </c>
      <c r="C61" s="30">
        <f t="shared" si="0"/>
        <v>5</v>
      </c>
      <c r="D61" s="33">
        <v>9.3704563929857159</v>
      </c>
      <c r="E61" s="32">
        <v>4.5</v>
      </c>
      <c r="F61" s="32">
        <v>11.494999999999999</v>
      </c>
      <c r="G61" s="17">
        <v>14</v>
      </c>
      <c r="H61" s="34">
        <f t="shared" si="1"/>
        <v>40</v>
      </c>
      <c r="I61" s="6"/>
      <c r="M61" s="58"/>
      <c r="N61" s="58"/>
    </row>
    <row r="62" spans="1:14">
      <c r="A62" s="31">
        <v>131180</v>
      </c>
      <c r="B62" s="31" t="s">
        <v>76</v>
      </c>
      <c r="C62" s="30">
        <f t="shared" si="0"/>
        <v>5</v>
      </c>
      <c r="D62" s="33">
        <v>9.6734119149924531</v>
      </c>
      <c r="E62" s="32">
        <v>0</v>
      </c>
      <c r="F62" s="32">
        <v>14.217499999999999</v>
      </c>
      <c r="G62" s="17">
        <v>12</v>
      </c>
      <c r="H62" s="34">
        <f t="shared" si="1"/>
        <v>36</v>
      </c>
      <c r="I62" s="6"/>
      <c r="M62" s="57"/>
      <c r="N62" s="57"/>
    </row>
    <row r="63" spans="1:14">
      <c r="A63" s="31">
        <v>131191</v>
      </c>
      <c r="B63" s="31" t="s">
        <v>77</v>
      </c>
      <c r="C63" s="30">
        <f t="shared" si="0"/>
        <v>7</v>
      </c>
      <c r="D63" s="33">
        <v>12.675516780861688</v>
      </c>
      <c r="E63" s="32">
        <v>8.5</v>
      </c>
      <c r="F63" s="32">
        <v>13.0075</v>
      </c>
      <c r="G63" s="17">
        <v>26</v>
      </c>
      <c r="H63" s="34">
        <f t="shared" si="1"/>
        <v>61</v>
      </c>
      <c r="I63" s="6"/>
      <c r="L63" s="60" t="s">
        <v>18</v>
      </c>
      <c r="M63" s="61">
        <f>68.4%*M62</f>
        <v>0</v>
      </c>
      <c r="N63" s="62">
        <f>+N62</f>
        <v>0</v>
      </c>
    </row>
    <row r="64" spans="1:14">
      <c r="A64" s="31">
        <v>131255</v>
      </c>
      <c r="B64" s="31" t="s">
        <v>78</v>
      </c>
      <c r="C64" s="30">
        <f t="shared" si="0"/>
        <v>6</v>
      </c>
      <c r="D64" s="33">
        <v>7.6995703170363488</v>
      </c>
      <c r="E64" s="32">
        <v>7.5</v>
      </c>
      <c r="F64" s="32">
        <v>13.612499999999999</v>
      </c>
      <c r="G64" s="17">
        <v>28</v>
      </c>
      <c r="H64" s="34">
        <f t="shared" si="1"/>
        <v>57</v>
      </c>
      <c r="I64" s="6"/>
    </row>
    <row r="65" spans="1:9">
      <c r="A65" s="31">
        <v>131295</v>
      </c>
      <c r="B65" s="31" t="s">
        <v>79</v>
      </c>
      <c r="C65" s="30">
        <f t="shared" si="0"/>
        <v>5</v>
      </c>
      <c r="D65" s="33">
        <v>10.998512077575196</v>
      </c>
      <c r="E65" s="32">
        <v>14.5</v>
      </c>
      <c r="F65" s="32">
        <v>10.285</v>
      </c>
      <c r="G65" s="17">
        <v>10</v>
      </c>
      <c r="H65" s="34">
        <f t="shared" si="1"/>
        <v>46</v>
      </c>
      <c r="I65" s="6"/>
    </row>
    <row r="66" spans="1:9">
      <c r="A66" s="31">
        <v>131312</v>
      </c>
      <c r="B66" s="31" t="s">
        <v>80</v>
      </c>
      <c r="C66" s="30">
        <f t="shared" si="0"/>
        <v>7</v>
      </c>
      <c r="D66" s="33">
        <v>9.9151811636279188</v>
      </c>
      <c r="E66" s="32">
        <v>11</v>
      </c>
      <c r="F66" s="32">
        <v>10.5875</v>
      </c>
      <c r="G66" s="17">
        <v>34</v>
      </c>
      <c r="H66" s="34">
        <f t="shared" si="1"/>
        <v>66</v>
      </c>
      <c r="I66" s="6"/>
    </row>
    <row r="67" spans="1:9">
      <c r="A67" s="31">
        <v>131313</v>
      </c>
      <c r="B67" s="31" t="s">
        <v>81</v>
      </c>
      <c r="C67" s="30">
        <f t="shared" si="0"/>
        <v>8</v>
      </c>
      <c r="D67" s="33">
        <v>14.600409360120777</v>
      </c>
      <c r="E67" s="32">
        <v>10.5</v>
      </c>
      <c r="F67" s="32">
        <v>15.73</v>
      </c>
      <c r="G67" s="17">
        <v>30</v>
      </c>
      <c r="H67" s="34">
        <f t="shared" si="1"/>
        <v>71</v>
      </c>
      <c r="I67" s="6"/>
    </row>
    <row r="68" spans="1:9">
      <c r="A68" s="31">
        <v>131324</v>
      </c>
      <c r="B68" s="31" t="s">
        <v>82</v>
      </c>
      <c r="C68" s="30">
        <f t="shared" si="0"/>
        <v>7</v>
      </c>
      <c r="D68" s="33">
        <v>10.212018058297527</v>
      </c>
      <c r="E68" s="32">
        <v>13</v>
      </c>
      <c r="F68" s="32">
        <v>14.52</v>
      </c>
      <c r="G68" s="17">
        <v>22</v>
      </c>
      <c r="H68" s="34">
        <f t="shared" si="1"/>
        <v>60</v>
      </c>
      <c r="I68" s="6"/>
    </row>
    <row r="69" spans="1:9">
      <c r="A69" s="31">
        <v>131376</v>
      </c>
      <c r="B69" s="31" t="s">
        <v>83</v>
      </c>
      <c r="C69" s="30">
        <f t="shared" si="0"/>
        <v>5</v>
      </c>
      <c r="D69" s="33">
        <v>8.2626509696899326</v>
      </c>
      <c r="E69" s="32">
        <v>12</v>
      </c>
      <c r="F69" s="32">
        <v>13.0075</v>
      </c>
      <c r="G69" s="17">
        <v>12</v>
      </c>
      <c r="H69" s="34">
        <f t="shared" si="1"/>
        <v>46</v>
      </c>
      <c r="I69" s="6"/>
    </row>
    <row r="71" spans="1:9" ht="13.5" thickBot="1">
      <c r="A71" s="44" t="s">
        <v>8</v>
      </c>
      <c r="B71" s="21"/>
      <c r="C71" s="19"/>
      <c r="D71" s="22"/>
      <c r="E71" s="19"/>
      <c r="F71" s="19"/>
      <c r="G71" s="1"/>
    </row>
    <row r="72" spans="1:9" ht="14.25" thickTop="1" thickBot="1">
      <c r="A72" s="23" t="s">
        <v>1</v>
      </c>
      <c r="B72" s="25" t="s">
        <v>0</v>
      </c>
      <c r="C72" s="26" t="s">
        <v>17</v>
      </c>
      <c r="D72" s="27" t="s">
        <v>6</v>
      </c>
      <c r="E72" s="28" t="s">
        <v>3</v>
      </c>
      <c r="F72" s="29" t="s">
        <v>2</v>
      </c>
      <c r="G72" s="1"/>
    </row>
    <row r="73" spans="1:9" ht="13.5" thickTop="1">
      <c r="A73" s="64" t="s">
        <v>128</v>
      </c>
      <c r="B73" s="10" t="s">
        <v>129</v>
      </c>
      <c r="C73" s="2">
        <f>IF(F73&lt;36,5,IF(F73&lt;43,6,IF(F73&lt;50,7,IF(F73&lt;57,8,IF(F73&lt;64,9,10)))))</f>
        <v>6</v>
      </c>
      <c r="D73" s="13">
        <v>10.285</v>
      </c>
      <c r="E73" s="3">
        <v>28</v>
      </c>
      <c r="F73" s="42">
        <f>ROUNDUP(SUM(D73:E73),0)</f>
        <v>39</v>
      </c>
      <c r="G73" s="7"/>
    </row>
    <row r="74" spans="1:9">
      <c r="A74" s="64" t="s">
        <v>130</v>
      </c>
      <c r="B74" s="10" t="s">
        <v>131</v>
      </c>
      <c r="C74" s="2">
        <f t="shared" ref="C74:C133" si="2">IF(F74&lt;36,5,IF(F74&lt;43,6,IF(F74&lt;50,7,IF(F74&lt;57,8,IF(F74&lt;64,9,10)))))</f>
        <v>5</v>
      </c>
      <c r="D74" s="13">
        <v>9.9824999999999999</v>
      </c>
      <c r="E74" s="3"/>
      <c r="F74" s="42">
        <f t="shared" ref="F74:F133" si="3">ROUNDUP(SUM(D74:E74),0)</f>
        <v>10</v>
      </c>
      <c r="G74" s="7"/>
    </row>
    <row r="75" spans="1:9">
      <c r="A75" s="64" t="s">
        <v>132</v>
      </c>
      <c r="B75" s="10" t="s">
        <v>133</v>
      </c>
      <c r="C75" s="2">
        <f t="shared" si="2"/>
        <v>8</v>
      </c>
      <c r="D75" s="14">
        <v>13.309999999999999</v>
      </c>
      <c r="E75" s="4">
        <v>36</v>
      </c>
      <c r="F75" s="42">
        <f t="shared" si="3"/>
        <v>50</v>
      </c>
      <c r="G75" s="7"/>
    </row>
    <row r="76" spans="1:9">
      <c r="A76" s="64" t="s">
        <v>19</v>
      </c>
      <c r="B76" s="10" t="s">
        <v>134</v>
      </c>
      <c r="C76" s="2">
        <f t="shared" si="2"/>
        <v>6</v>
      </c>
      <c r="D76" s="15">
        <v>11.797499999999999</v>
      </c>
      <c r="E76" s="56">
        <v>25</v>
      </c>
      <c r="F76" s="42">
        <f t="shared" si="3"/>
        <v>37</v>
      </c>
      <c r="G76" s="7"/>
    </row>
    <row r="77" spans="1:9">
      <c r="A77" s="64" t="s">
        <v>135</v>
      </c>
      <c r="B77" s="10" t="s">
        <v>136</v>
      </c>
      <c r="C77" s="2">
        <f t="shared" si="2"/>
        <v>6</v>
      </c>
      <c r="D77" s="14">
        <v>14.217499999999999</v>
      </c>
      <c r="E77" s="4">
        <v>24</v>
      </c>
      <c r="F77" s="42">
        <f t="shared" si="3"/>
        <v>39</v>
      </c>
      <c r="G77" s="7"/>
    </row>
    <row r="78" spans="1:9">
      <c r="A78" s="64" t="s">
        <v>137</v>
      </c>
      <c r="B78" s="10" t="s">
        <v>138</v>
      </c>
      <c r="C78" s="2">
        <f t="shared" si="2"/>
        <v>5</v>
      </c>
      <c r="D78" s="14">
        <v>11.797499999999999</v>
      </c>
      <c r="E78" s="4">
        <v>9</v>
      </c>
      <c r="F78" s="42">
        <f t="shared" si="3"/>
        <v>21</v>
      </c>
      <c r="G78" s="7"/>
    </row>
    <row r="79" spans="1:9">
      <c r="A79" s="64" t="s">
        <v>139</v>
      </c>
      <c r="B79" s="10" t="s">
        <v>140</v>
      </c>
      <c r="C79" s="2">
        <f t="shared" si="2"/>
        <v>9</v>
      </c>
      <c r="D79" s="14">
        <v>13.0075</v>
      </c>
      <c r="E79" s="4">
        <v>44</v>
      </c>
      <c r="F79" s="42">
        <f t="shared" si="3"/>
        <v>58</v>
      </c>
      <c r="G79" s="7"/>
    </row>
    <row r="80" spans="1:9">
      <c r="A80" s="64" t="s">
        <v>141</v>
      </c>
      <c r="B80" s="10" t="s">
        <v>142</v>
      </c>
      <c r="C80" s="2">
        <f t="shared" si="2"/>
        <v>5</v>
      </c>
      <c r="D80" s="15">
        <v>13.612499999999999</v>
      </c>
      <c r="E80" s="5">
        <v>7</v>
      </c>
      <c r="F80" s="42">
        <f t="shared" si="3"/>
        <v>21</v>
      </c>
      <c r="G80" s="7"/>
    </row>
    <row r="81" spans="1:7">
      <c r="A81" s="64" t="s">
        <v>143</v>
      </c>
      <c r="B81" s="10" t="s">
        <v>144</v>
      </c>
      <c r="C81" s="2">
        <f t="shared" si="2"/>
        <v>6</v>
      </c>
      <c r="D81" s="14">
        <v>10.285</v>
      </c>
      <c r="E81" s="4">
        <v>26</v>
      </c>
      <c r="F81" s="42">
        <f t="shared" si="3"/>
        <v>37</v>
      </c>
      <c r="G81" s="7"/>
    </row>
    <row r="82" spans="1:7">
      <c r="A82" s="64" t="s">
        <v>20</v>
      </c>
      <c r="B82" s="10" t="s">
        <v>145</v>
      </c>
      <c r="C82" s="2">
        <f t="shared" si="2"/>
        <v>5</v>
      </c>
      <c r="D82" s="14">
        <v>10.285</v>
      </c>
      <c r="E82" s="4">
        <v>16</v>
      </c>
      <c r="F82" s="42">
        <f t="shared" si="3"/>
        <v>27</v>
      </c>
      <c r="G82" s="7"/>
    </row>
    <row r="83" spans="1:7">
      <c r="A83" s="64" t="s">
        <v>146</v>
      </c>
      <c r="B83" s="10" t="s">
        <v>147</v>
      </c>
      <c r="C83" s="2">
        <f t="shared" si="2"/>
        <v>5</v>
      </c>
      <c r="D83" s="14">
        <v>9.9824999999999999</v>
      </c>
      <c r="E83" s="4">
        <v>21</v>
      </c>
      <c r="F83" s="42">
        <f t="shared" si="3"/>
        <v>31</v>
      </c>
      <c r="G83" s="7"/>
    </row>
    <row r="84" spans="1:7">
      <c r="A84" s="64" t="s">
        <v>16</v>
      </c>
      <c r="B84" s="10" t="s">
        <v>148</v>
      </c>
      <c r="C84" s="2">
        <f t="shared" si="2"/>
        <v>5</v>
      </c>
      <c r="D84" s="14">
        <v>13.914999999999999</v>
      </c>
      <c r="E84" s="4">
        <v>14</v>
      </c>
      <c r="F84" s="42">
        <f t="shared" si="3"/>
        <v>28</v>
      </c>
      <c r="G84" s="7"/>
    </row>
    <row r="85" spans="1:7">
      <c r="A85" s="64" t="s">
        <v>149</v>
      </c>
      <c r="B85" s="10" t="s">
        <v>150</v>
      </c>
      <c r="C85" s="2">
        <f t="shared" si="2"/>
        <v>5</v>
      </c>
      <c r="D85" s="14">
        <v>10.285</v>
      </c>
      <c r="E85" s="4">
        <v>4</v>
      </c>
      <c r="F85" s="42">
        <f t="shared" si="3"/>
        <v>15</v>
      </c>
      <c r="G85" s="7"/>
    </row>
    <row r="86" spans="1:7">
      <c r="A86" s="64" t="s">
        <v>151</v>
      </c>
      <c r="B86" s="10" t="s">
        <v>152</v>
      </c>
      <c r="C86" s="2">
        <f t="shared" si="2"/>
        <v>5</v>
      </c>
      <c r="D86" s="14">
        <v>11.797499999999999</v>
      </c>
      <c r="E86" s="4">
        <v>21</v>
      </c>
      <c r="F86" s="42">
        <f t="shared" si="3"/>
        <v>33</v>
      </c>
      <c r="G86" s="7"/>
    </row>
    <row r="87" spans="1:7">
      <c r="A87" s="64" t="s">
        <v>153</v>
      </c>
      <c r="B87" s="10" t="s">
        <v>154</v>
      </c>
      <c r="C87" s="2">
        <f t="shared" si="2"/>
        <v>5</v>
      </c>
      <c r="D87" s="14">
        <v>14.217499999999999</v>
      </c>
      <c r="E87" s="4">
        <v>17</v>
      </c>
      <c r="F87" s="42">
        <f t="shared" si="3"/>
        <v>32</v>
      </c>
      <c r="G87" s="7"/>
    </row>
    <row r="88" spans="1:7">
      <c r="A88" s="64" t="s">
        <v>21</v>
      </c>
      <c r="B88" s="10" t="s">
        <v>155</v>
      </c>
      <c r="C88" s="2">
        <f t="shared" si="2"/>
        <v>5</v>
      </c>
      <c r="D88" s="14">
        <v>9.9824999999999999</v>
      </c>
      <c r="E88" s="4"/>
      <c r="F88" s="42">
        <f t="shared" si="3"/>
        <v>10</v>
      </c>
      <c r="G88" s="7"/>
    </row>
    <row r="89" spans="1:7">
      <c r="A89" s="64">
        <v>100034</v>
      </c>
      <c r="B89" s="10" t="s">
        <v>84</v>
      </c>
      <c r="C89" s="2">
        <f t="shared" si="2"/>
        <v>8</v>
      </c>
      <c r="D89" s="14">
        <v>10.5875</v>
      </c>
      <c r="E89" s="4">
        <v>40</v>
      </c>
      <c r="F89" s="42">
        <f t="shared" si="3"/>
        <v>51</v>
      </c>
      <c r="G89" s="7"/>
    </row>
    <row r="90" spans="1:7">
      <c r="A90" s="64">
        <v>100137</v>
      </c>
      <c r="B90" s="10" t="s">
        <v>85</v>
      </c>
      <c r="C90" s="2">
        <f t="shared" si="2"/>
        <v>7</v>
      </c>
      <c r="D90" s="14">
        <v>15.73</v>
      </c>
      <c r="E90" s="4">
        <v>32</v>
      </c>
      <c r="F90" s="42">
        <f t="shared" si="3"/>
        <v>48</v>
      </c>
      <c r="G90" s="7"/>
    </row>
    <row r="91" spans="1:7">
      <c r="A91" s="64">
        <v>100176</v>
      </c>
      <c r="B91" s="10" t="s">
        <v>86</v>
      </c>
      <c r="C91" s="2">
        <f t="shared" si="2"/>
        <v>5</v>
      </c>
      <c r="D91" s="14">
        <v>10.285</v>
      </c>
      <c r="E91" s="4">
        <v>14</v>
      </c>
      <c r="F91" s="42">
        <f t="shared" si="3"/>
        <v>25</v>
      </c>
      <c r="G91" s="7"/>
    </row>
    <row r="92" spans="1:7">
      <c r="A92" s="64">
        <v>100214</v>
      </c>
      <c r="B92" s="10" t="s">
        <v>87</v>
      </c>
      <c r="C92" s="2">
        <f t="shared" si="2"/>
        <v>5</v>
      </c>
      <c r="D92" s="14">
        <v>12.4025</v>
      </c>
      <c r="E92" s="4">
        <v>16</v>
      </c>
      <c r="F92" s="42">
        <f t="shared" si="3"/>
        <v>29</v>
      </c>
      <c r="G92" s="7"/>
    </row>
    <row r="93" spans="1:7">
      <c r="A93" s="64">
        <v>100491</v>
      </c>
      <c r="B93" s="10" t="s">
        <v>89</v>
      </c>
      <c r="C93" s="2">
        <f t="shared" si="2"/>
        <v>5</v>
      </c>
      <c r="D93" s="14">
        <v>10.5875</v>
      </c>
      <c r="E93" s="4">
        <v>14</v>
      </c>
      <c r="F93" s="42">
        <f t="shared" si="3"/>
        <v>25</v>
      </c>
      <c r="G93" s="7"/>
    </row>
    <row r="94" spans="1:7">
      <c r="A94" s="65">
        <v>100537</v>
      </c>
      <c r="B94" s="10" t="s">
        <v>90</v>
      </c>
      <c r="C94" s="2">
        <f t="shared" si="2"/>
        <v>6</v>
      </c>
      <c r="D94" s="14">
        <v>13.309999999999999</v>
      </c>
      <c r="E94" s="4">
        <v>26</v>
      </c>
      <c r="F94" s="42">
        <f t="shared" si="3"/>
        <v>40</v>
      </c>
      <c r="G94" s="7"/>
    </row>
    <row r="95" spans="1:7">
      <c r="A95" s="64">
        <v>100622</v>
      </c>
      <c r="B95" s="10" t="s">
        <v>91</v>
      </c>
      <c r="C95" s="2">
        <f t="shared" si="2"/>
        <v>5</v>
      </c>
      <c r="D95" s="14">
        <v>9.9824999999999999</v>
      </c>
      <c r="E95" s="4">
        <v>20</v>
      </c>
      <c r="F95" s="42">
        <f t="shared" si="3"/>
        <v>30</v>
      </c>
      <c r="G95" s="7"/>
    </row>
    <row r="96" spans="1:7">
      <c r="A96" s="64">
        <v>100678</v>
      </c>
      <c r="B96" s="10" t="s">
        <v>92</v>
      </c>
      <c r="C96" s="2">
        <f t="shared" si="2"/>
        <v>6</v>
      </c>
      <c r="D96" s="14">
        <v>10.285</v>
      </c>
      <c r="E96" s="4">
        <v>30</v>
      </c>
      <c r="F96" s="42">
        <f t="shared" si="3"/>
        <v>41</v>
      </c>
      <c r="G96" s="7"/>
    </row>
    <row r="97" spans="1:7">
      <c r="A97" s="64">
        <v>100681</v>
      </c>
      <c r="B97" s="10" t="s">
        <v>93</v>
      </c>
      <c r="C97" s="2">
        <f t="shared" si="2"/>
        <v>5</v>
      </c>
      <c r="D97" s="14">
        <v>12.705</v>
      </c>
      <c r="E97" s="4">
        <v>19</v>
      </c>
      <c r="F97" s="42">
        <f t="shared" si="3"/>
        <v>32</v>
      </c>
      <c r="G97" s="7"/>
    </row>
    <row r="98" spans="1:7">
      <c r="A98" s="64">
        <v>100978</v>
      </c>
      <c r="B98" s="10" t="s">
        <v>94</v>
      </c>
      <c r="C98" s="2">
        <f t="shared" si="2"/>
        <v>6</v>
      </c>
      <c r="D98" s="14">
        <v>11.797499999999999</v>
      </c>
      <c r="E98" s="4">
        <v>26</v>
      </c>
      <c r="F98" s="42">
        <f t="shared" si="3"/>
        <v>38</v>
      </c>
      <c r="G98" s="7"/>
    </row>
    <row r="99" spans="1:7">
      <c r="A99" s="10">
        <v>101044</v>
      </c>
      <c r="B99" s="10" t="s">
        <v>95</v>
      </c>
      <c r="C99" s="2">
        <f t="shared" si="2"/>
        <v>5</v>
      </c>
      <c r="D99" s="14">
        <v>13.0075</v>
      </c>
      <c r="E99" s="4">
        <v>18</v>
      </c>
      <c r="F99" s="42">
        <f t="shared" si="3"/>
        <v>32</v>
      </c>
      <c r="G99" s="7"/>
    </row>
    <row r="100" spans="1:7">
      <c r="A100" s="10">
        <v>101181</v>
      </c>
      <c r="B100" s="10" t="s">
        <v>96</v>
      </c>
      <c r="C100" s="2">
        <f t="shared" si="2"/>
        <v>9</v>
      </c>
      <c r="D100" s="16">
        <v>10.285</v>
      </c>
      <c r="E100" s="12">
        <v>47</v>
      </c>
      <c r="F100" s="42">
        <f t="shared" si="3"/>
        <v>58</v>
      </c>
      <c r="G100" s="7"/>
    </row>
    <row r="101" spans="1:7">
      <c r="A101" s="10">
        <v>101402</v>
      </c>
      <c r="B101" s="10" t="s">
        <v>97</v>
      </c>
      <c r="C101" s="2">
        <f t="shared" si="2"/>
        <v>7</v>
      </c>
      <c r="D101" s="11">
        <v>10.5875</v>
      </c>
      <c r="E101" s="10">
        <v>32</v>
      </c>
      <c r="F101" s="42">
        <f t="shared" si="3"/>
        <v>43</v>
      </c>
      <c r="G101" s="7"/>
    </row>
    <row r="102" spans="1:7">
      <c r="A102" s="10">
        <v>110147</v>
      </c>
      <c r="B102" s="10" t="s">
        <v>98</v>
      </c>
      <c r="C102" s="2">
        <f t="shared" si="2"/>
        <v>8</v>
      </c>
      <c r="D102" s="11">
        <v>15.125</v>
      </c>
      <c r="E102" s="9">
        <v>36</v>
      </c>
      <c r="F102" s="42">
        <f t="shared" si="3"/>
        <v>52</v>
      </c>
      <c r="G102" s="7"/>
    </row>
    <row r="103" spans="1:7">
      <c r="A103" s="31">
        <v>110175</v>
      </c>
      <c r="B103" s="31" t="s">
        <v>99</v>
      </c>
      <c r="C103" s="2">
        <f t="shared" si="2"/>
        <v>5</v>
      </c>
      <c r="D103" s="32">
        <v>13.0075</v>
      </c>
      <c r="E103" s="63">
        <v>20</v>
      </c>
      <c r="F103" s="42">
        <f t="shared" si="3"/>
        <v>34</v>
      </c>
      <c r="G103" s="7"/>
    </row>
    <row r="104" spans="1:7">
      <c r="A104" s="10">
        <v>110367</v>
      </c>
      <c r="B104" s="10" t="s">
        <v>100</v>
      </c>
      <c r="C104" s="2">
        <f t="shared" si="2"/>
        <v>6</v>
      </c>
      <c r="D104" s="11">
        <v>11.494999999999999</v>
      </c>
      <c r="E104" s="9">
        <v>25</v>
      </c>
      <c r="F104" s="42">
        <f t="shared" si="3"/>
        <v>37</v>
      </c>
      <c r="G104" s="7"/>
    </row>
    <row r="105" spans="1:7">
      <c r="A105" s="10">
        <v>110393</v>
      </c>
      <c r="B105" s="10" t="s">
        <v>101</v>
      </c>
      <c r="C105" s="2">
        <f t="shared" si="2"/>
        <v>5</v>
      </c>
      <c r="D105" s="11">
        <v>12.1</v>
      </c>
      <c r="E105" s="9">
        <v>20</v>
      </c>
      <c r="F105" s="42">
        <f t="shared" si="3"/>
        <v>33</v>
      </c>
      <c r="G105" s="7"/>
    </row>
    <row r="106" spans="1:7">
      <c r="A106" s="10">
        <v>111064</v>
      </c>
      <c r="B106" s="10" t="s">
        <v>102</v>
      </c>
      <c r="C106" s="2">
        <f t="shared" si="2"/>
        <v>7</v>
      </c>
      <c r="D106" s="11">
        <v>12.4025</v>
      </c>
      <c r="E106" s="9">
        <v>35</v>
      </c>
      <c r="F106" s="42">
        <f t="shared" si="3"/>
        <v>48</v>
      </c>
      <c r="G106" s="7"/>
    </row>
    <row r="107" spans="1:7">
      <c r="A107" s="18">
        <v>111325</v>
      </c>
      <c r="B107" s="10" t="s">
        <v>103</v>
      </c>
      <c r="C107" s="2">
        <f t="shared" si="2"/>
        <v>7</v>
      </c>
      <c r="D107" s="11">
        <v>12.4025</v>
      </c>
      <c r="E107" s="10">
        <v>30</v>
      </c>
      <c r="F107" s="42">
        <f t="shared" si="3"/>
        <v>43</v>
      </c>
      <c r="G107" s="7"/>
    </row>
    <row r="108" spans="1:7">
      <c r="A108" s="18">
        <v>111426</v>
      </c>
      <c r="B108" s="10" t="s">
        <v>157</v>
      </c>
      <c r="C108" s="2">
        <f t="shared" si="2"/>
        <v>7</v>
      </c>
      <c r="D108" s="11">
        <v>14.8225</v>
      </c>
      <c r="E108" s="10">
        <v>32</v>
      </c>
      <c r="F108" s="42">
        <f t="shared" si="3"/>
        <v>47</v>
      </c>
      <c r="G108" s="7"/>
    </row>
    <row r="109" spans="1:7">
      <c r="A109" s="18">
        <v>120047</v>
      </c>
      <c r="B109" s="10" t="s">
        <v>104</v>
      </c>
      <c r="C109" s="2">
        <f t="shared" si="2"/>
        <v>6</v>
      </c>
      <c r="D109" s="11">
        <v>10.285</v>
      </c>
      <c r="E109" s="10">
        <v>26</v>
      </c>
      <c r="F109" s="42">
        <f t="shared" si="3"/>
        <v>37</v>
      </c>
      <c r="G109" s="7"/>
    </row>
    <row r="110" spans="1:7">
      <c r="A110" s="18">
        <v>120134</v>
      </c>
      <c r="B110" s="10" t="s">
        <v>105</v>
      </c>
      <c r="C110" s="2">
        <f t="shared" si="2"/>
        <v>7</v>
      </c>
      <c r="D110" s="11">
        <v>13.914999999999999</v>
      </c>
      <c r="E110" s="10">
        <v>32</v>
      </c>
      <c r="F110" s="42">
        <f t="shared" si="3"/>
        <v>46</v>
      </c>
      <c r="G110" s="7"/>
    </row>
    <row r="111" spans="1:7">
      <c r="A111" s="18">
        <v>120167</v>
      </c>
      <c r="B111" s="10" t="s">
        <v>106</v>
      </c>
      <c r="C111" s="2">
        <f t="shared" si="2"/>
        <v>5</v>
      </c>
      <c r="D111" s="11">
        <v>10.285</v>
      </c>
      <c r="E111" s="10">
        <v>22</v>
      </c>
      <c r="F111" s="42">
        <f t="shared" si="3"/>
        <v>33</v>
      </c>
      <c r="G111" s="7"/>
    </row>
    <row r="112" spans="1:7">
      <c r="A112" s="18">
        <v>120204</v>
      </c>
      <c r="B112" s="10" t="s">
        <v>107</v>
      </c>
      <c r="C112" s="2">
        <f t="shared" si="2"/>
        <v>8</v>
      </c>
      <c r="D112" s="11">
        <v>13.612499999999999</v>
      </c>
      <c r="E112" s="10">
        <v>36</v>
      </c>
      <c r="F112" s="42">
        <f t="shared" si="3"/>
        <v>50</v>
      </c>
      <c r="G112" s="7"/>
    </row>
    <row r="113" spans="1:7">
      <c r="A113" s="18">
        <v>120220</v>
      </c>
      <c r="B113" s="10" t="s">
        <v>108</v>
      </c>
      <c r="C113" s="2">
        <f t="shared" si="2"/>
        <v>8</v>
      </c>
      <c r="D113" s="11">
        <v>14.217499999999999</v>
      </c>
      <c r="E113" s="10">
        <v>36</v>
      </c>
      <c r="F113" s="42">
        <f t="shared" si="3"/>
        <v>51</v>
      </c>
      <c r="G113" s="7"/>
    </row>
    <row r="114" spans="1:7">
      <c r="A114" s="18">
        <v>120249</v>
      </c>
      <c r="B114" s="10" t="s">
        <v>109</v>
      </c>
      <c r="C114" s="2">
        <f t="shared" si="2"/>
        <v>7</v>
      </c>
      <c r="D114" s="11">
        <v>14.52</v>
      </c>
      <c r="E114" s="10">
        <v>33</v>
      </c>
      <c r="F114" s="42">
        <f t="shared" si="3"/>
        <v>48</v>
      </c>
      <c r="G114" s="7"/>
    </row>
    <row r="115" spans="1:7">
      <c r="A115" s="18">
        <v>120342</v>
      </c>
      <c r="B115" s="10" t="s">
        <v>110</v>
      </c>
      <c r="C115" s="2">
        <f t="shared" si="2"/>
        <v>8</v>
      </c>
      <c r="D115" s="11">
        <v>14.217499999999999</v>
      </c>
      <c r="E115" s="10">
        <v>36</v>
      </c>
      <c r="F115" s="42">
        <f t="shared" si="3"/>
        <v>51</v>
      </c>
      <c r="G115" s="7"/>
    </row>
    <row r="116" spans="1:7">
      <c r="A116" s="18">
        <v>120440</v>
      </c>
      <c r="B116" s="10" t="s">
        <v>111</v>
      </c>
      <c r="C116" s="2">
        <f t="shared" si="2"/>
        <v>6</v>
      </c>
      <c r="D116" s="11">
        <v>11.494999999999999</v>
      </c>
      <c r="E116" s="10">
        <v>24</v>
      </c>
      <c r="F116" s="42">
        <f t="shared" si="3"/>
        <v>36</v>
      </c>
      <c r="G116" s="7"/>
    </row>
    <row r="117" spans="1:7">
      <c r="A117" s="18">
        <v>120520</v>
      </c>
      <c r="B117" s="10" t="s">
        <v>112</v>
      </c>
      <c r="C117" s="2">
        <f t="shared" si="2"/>
        <v>7</v>
      </c>
      <c r="D117" s="11">
        <v>13.309999999999999</v>
      </c>
      <c r="E117" s="10">
        <v>32</v>
      </c>
      <c r="F117" s="42">
        <f t="shared" si="3"/>
        <v>46</v>
      </c>
      <c r="G117" s="7"/>
    </row>
    <row r="118" spans="1:7">
      <c r="A118" s="18">
        <v>120600</v>
      </c>
      <c r="B118" s="10" t="s">
        <v>113</v>
      </c>
      <c r="C118" s="2">
        <f t="shared" si="2"/>
        <v>9</v>
      </c>
      <c r="D118" s="11">
        <v>12.705</v>
      </c>
      <c r="E118" s="10">
        <v>46</v>
      </c>
      <c r="F118" s="42">
        <f t="shared" si="3"/>
        <v>59</v>
      </c>
      <c r="G118" s="7"/>
    </row>
    <row r="119" spans="1:7">
      <c r="A119" s="18">
        <v>120644</v>
      </c>
      <c r="B119" s="10" t="s">
        <v>158</v>
      </c>
      <c r="C119" s="2">
        <f t="shared" si="2"/>
        <v>5</v>
      </c>
      <c r="D119" s="11">
        <v>16.637499999999999</v>
      </c>
      <c r="E119" s="10">
        <v>12</v>
      </c>
      <c r="F119" s="42">
        <f t="shared" si="3"/>
        <v>29</v>
      </c>
      <c r="G119" s="7"/>
    </row>
    <row r="120" spans="1:7">
      <c r="A120" s="18">
        <v>120723</v>
      </c>
      <c r="B120" s="10" t="s">
        <v>114</v>
      </c>
      <c r="C120" s="2">
        <f t="shared" si="2"/>
        <v>8</v>
      </c>
      <c r="D120" s="11">
        <v>10.89</v>
      </c>
      <c r="E120" s="10">
        <v>40</v>
      </c>
      <c r="F120" s="42">
        <f t="shared" si="3"/>
        <v>51</v>
      </c>
      <c r="G120" s="7"/>
    </row>
    <row r="121" spans="1:7">
      <c r="A121" s="18">
        <v>120753</v>
      </c>
      <c r="B121" s="10" t="s">
        <v>115</v>
      </c>
      <c r="C121" s="2">
        <f t="shared" si="2"/>
        <v>7</v>
      </c>
      <c r="D121" s="11">
        <v>10.89</v>
      </c>
      <c r="E121" s="10">
        <v>36</v>
      </c>
      <c r="F121" s="42">
        <f t="shared" si="3"/>
        <v>47</v>
      </c>
      <c r="G121" s="7"/>
    </row>
    <row r="122" spans="1:7">
      <c r="A122" s="18">
        <v>120798</v>
      </c>
      <c r="B122" s="10" t="s">
        <v>116</v>
      </c>
      <c r="C122" s="2">
        <f t="shared" si="2"/>
        <v>5</v>
      </c>
      <c r="D122" s="11">
        <v>12.1</v>
      </c>
      <c r="E122" s="10">
        <v>7</v>
      </c>
      <c r="F122" s="42">
        <f t="shared" si="3"/>
        <v>20</v>
      </c>
      <c r="G122" s="7"/>
    </row>
    <row r="123" spans="1:7">
      <c r="A123" s="18">
        <v>120814</v>
      </c>
      <c r="B123" s="10" t="s">
        <v>117</v>
      </c>
      <c r="C123" s="2">
        <f t="shared" si="2"/>
        <v>6</v>
      </c>
      <c r="D123" s="11">
        <v>18.149999999999999</v>
      </c>
      <c r="E123" s="10">
        <v>22</v>
      </c>
      <c r="F123" s="42">
        <f t="shared" si="3"/>
        <v>41</v>
      </c>
      <c r="G123" s="7"/>
    </row>
    <row r="124" spans="1:7">
      <c r="A124" s="18">
        <v>120825</v>
      </c>
      <c r="B124" s="10" t="s">
        <v>118</v>
      </c>
      <c r="C124" s="2">
        <f t="shared" si="2"/>
        <v>7</v>
      </c>
      <c r="D124" s="11">
        <v>12.4025</v>
      </c>
      <c r="E124" s="10">
        <v>34</v>
      </c>
      <c r="F124" s="42">
        <f t="shared" si="3"/>
        <v>47</v>
      </c>
      <c r="G124" s="7"/>
    </row>
    <row r="125" spans="1:7">
      <c r="A125" s="18">
        <v>120935</v>
      </c>
      <c r="B125" s="10" t="s">
        <v>119</v>
      </c>
      <c r="C125" s="2">
        <f t="shared" si="2"/>
        <v>6</v>
      </c>
      <c r="D125" s="11">
        <v>11.797499999999999</v>
      </c>
      <c r="E125" s="10">
        <v>28</v>
      </c>
      <c r="F125" s="42">
        <f t="shared" si="3"/>
        <v>40</v>
      </c>
      <c r="G125" s="7"/>
    </row>
    <row r="126" spans="1:7">
      <c r="A126" s="18">
        <v>120960</v>
      </c>
      <c r="B126" s="10" t="s">
        <v>120</v>
      </c>
      <c r="C126" s="2">
        <f t="shared" si="2"/>
        <v>5</v>
      </c>
      <c r="D126" s="11">
        <v>13.612499999999999</v>
      </c>
      <c r="E126" s="10">
        <v>20</v>
      </c>
      <c r="F126" s="42">
        <f t="shared" si="3"/>
        <v>34</v>
      </c>
      <c r="G126" s="7"/>
    </row>
    <row r="127" spans="1:7">
      <c r="A127" s="18">
        <v>121028</v>
      </c>
      <c r="B127" s="10" t="s">
        <v>121</v>
      </c>
      <c r="C127" s="2">
        <f t="shared" si="2"/>
        <v>5</v>
      </c>
      <c r="D127" s="11">
        <v>14.52</v>
      </c>
      <c r="E127" s="10">
        <v>14</v>
      </c>
      <c r="F127" s="42">
        <f t="shared" si="3"/>
        <v>29</v>
      </c>
      <c r="G127" s="7"/>
    </row>
    <row r="128" spans="1:7">
      <c r="A128" s="18">
        <v>121053</v>
      </c>
      <c r="B128" s="10" t="s">
        <v>122</v>
      </c>
      <c r="C128" s="2">
        <f t="shared" si="2"/>
        <v>5</v>
      </c>
      <c r="D128" s="11">
        <v>10.285</v>
      </c>
      <c r="E128" s="10">
        <v>19</v>
      </c>
      <c r="F128" s="42">
        <f t="shared" si="3"/>
        <v>30</v>
      </c>
      <c r="G128" s="7"/>
    </row>
    <row r="129" spans="1:7">
      <c r="A129" s="18">
        <v>121091</v>
      </c>
      <c r="B129" s="10" t="s">
        <v>123</v>
      </c>
      <c r="C129" s="2">
        <f t="shared" si="2"/>
        <v>7</v>
      </c>
      <c r="D129" s="11">
        <v>13.0075</v>
      </c>
      <c r="E129" s="10">
        <v>32</v>
      </c>
      <c r="F129" s="42">
        <f t="shared" si="3"/>
        <v>46</v>
      </c>
      <c r="G129" s="7"/>
    </row>
    <row r="130" spans="1:7">
      <c r="A130" s="18">
        <v>121153</v>
      </c>
      <c r="B130" s="10" t="s">
        <v>124</v>
      </c>
      <c r="C130" s="2">
        <f t="shared" si="2"/>
        <v>9</v>
      </c>
      <c r="D130" s="11">
        <v>16.637499999999999</v>
      </c>
      <c r="E130" s="10">
        <v>41</v>
      </c>
      <c r="F130" s="42">
        <f t="shared" si="3"/>
        <v>58</v>
      </c>
      <c r="G130" s="7"/>
    </row>
    <row r="131" spans="1:7">
      <c r="A131" s="18">
        <v>121160</v>
      </c>
      <c r="B131" s="10" t="s">
        <v>125</v>
      </c>
      <c r="C131" s="2">
        <f t="shared" si="2"/>
        <v>7</v>
      </c>
      <c r="D131" s="11">
        <v>13.0075</v>
      </c>
      <c r="E131" s="10">
        <v>34</v>
      </c>
      <c r="F131" s="42">
        <f t="shared" si="3"/>
        <v>48</v>
      </c>
      <c r="G131" s="7"/>
    </row>
    <row r="132" spans="1:7">
      <c r="A132" s="18">
        <v>121266</v>
      </c>
      <c r="B132" s="10" t="s">
        <v>126</v>
      </c>
      <c r="C132" s="2">
        <f t="shared" si="2"/>
        <v>5</v>
      </c>
      <c r="D132" s="11">
        <v>12.705</v>
      </c>
      <c r="E132" s="10">
        <v>18</v>
      </c>
      <c r="F132" s="42">
        <f t="shared" si="3"/>
        <v>31</v>
      </c>
      <c r="G132" s="7"/>
    </row>
    <row r="133" spans="1:7">
      <c r="A133" s="18">
        <v>121291</v>
      </c>
      <c r="B133" s="10" t="s">
        <v>127</v>
      </c>
      <c r="C133" s="2">
        <f t="shared" si="2"/>
        <v>7</v>
      </c>
      <c r="D133" s="11">
        <v>12.4025</v>
      </c>
      <c r="E133" s="10">
        <v>32</v>
      </c>
      <c r="F133" s="42">
        <f t="shared" si="3"/>
        <v>45</v>
      </c>
      <c r="G133" s="7"/>
    </row>
  </sheetData>
  <sortState ref="A5:H346">
    <sortCondition ref="A5"/>
  </sortState>
  <mergeCells count="1">
    <mergeCell ref="A1:O1"/>
  </mergeCells>
  <phoneticPr fontId="1" type="noConversion"/>
  <conditionalFormatting sqref="C73:C133">
    <cfRule type="expression" priority="29" stopIfTrue="1">
      <formula>$F73=34</formula>
    </cfRule>
  </conditionalFormatting>
  <conditionalFormatting sqref="C6:C69">
    <cfRule type="expression" dxfId="25" priority="36" stopIfTrue="1">
      <formula>$C6*10-$H6&lt;2</formula>
    </cfRule>
  </conditionalFormatting>
  <conditionalFormatting sqref="C73:C133">
    <cfRule type="expression" dxfId="24" priority="22" stopIfTrue="1">
      <formula>$F73=63</formula>
    </cfRule>
    <cfRule type="expression" dxfId="23" priority="23" stopIfTrue="1">
      <formula>$F73=56</formula>
    </cfRule>
    <cfRule type="expression" dxfId="22" priority="24" stopIfTrue="1">
      <formula>$F73=49</formula>
    </cfRule>
    <cfRule type="expression" dxfId="21" priority="25" stopIfTrue="1">
      <formula>$F73=42</formula>
    </cfRule>
    <cfRule type="expression" dxfId="20" priority="26" stopIfTrue="1">
      <formula>$F73=35</formula>
    </cfRule>
  </conditionalFormatting>
  <conditionalFormatting sqref="C227:C280 C73:C223">
    <cfRule type="cellIs" dxfId="19" priority="21" stopIfTrue="1" operator="equal">
      <formula>10</formula>
    </cfRule>
  </conditionalFormatting>
  <conditionalFormatting sqref="B6:B69">
    <cfRule type="expression" dxfId="18" priority="8">
      <formula>$C6*10-$H6&lt;3</formula>
    </cfRule>
    <cfRule type="expression" priority="2" stopIfTrue="1">
      <formula>IF($P$1 ="vrati format",FALSE,TRUE)</formula>
    </cfRule>
  </conditionalFormatting>
  <conditionalFormatting sqref="B73:B133">
    <cfRule type="expression" dxfId="13" priority="7">
      <formula>$F73=62</formula>
    </cfRule>
    <cfRule type="expression" dxfId="14" priority="6">
      <formula>$F73=55</formula>
    </cfRule>
    <cfRule type="expression" dxfId="15" priority="5">
      <formula>$F73=48</formula>
    </cfRule>
    <cfRule type="expression" dxfId="16" priority="4">
      <formula>$F73=41</formula>
    </cfRule>
    <cfRule type="expression" dxfId="17" priority="3">
      <formula>$F73=34</formula>
    </cfRule>
    <cfRule type="expression" priority="1" stopIfTrue="1">
      <formula>IF($P$1 ="vrati format",FALSE,TRUE)</formula>
    </cfRule>
  </conditionalFormatting>
  <dataValidations count="1">
    <dataValidation type="list" allowBlank="1" showInputMessage="1" showErrorMessage="1" sqref="P1">
      <formula1>brisi_vrati_format</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B1:E10"/>
  <sheetViews>
    <sheetView showGridLines="0" workbookViewId="0">
      <selection activeCell="B4" sqref="B4"/>
    </sheetView>
  </sheetViews>
  <sheetFormatPr defaultRowHeight="12.75"/>
  <cols>
    <col min="1" max="1" width="0.85546875" customWidth="1"/>
    <col min="2" max="2" width="45.140625" customWidth="1"/>
    <col min="3" max="3" width="1.140625" customWidth="1"/>
    <col min="4" max="4" width="3.85546875" customWidth="1"/>
    <col min="5" max="5" width="11.140625" customWidth="1"/>
  </cols>
  <sheetData>
    <row r="1" spans="2:5" ht="25.5">
      <c r="B1" s="45" t="s">
        <v>9</v>
      </c>
      <c r="C1" s="46"/>
      <c r="D1" s="51"/>
      <c r="E1" s="51"/>
    </row>
    <row r="2" spans="2:5">
      <c r="B2" s="45" t="s">
        <v>10</v>
      </c>
      <c r="C2" s="46"/>
      <c r="D2" s="51"/>
      <c r="E2" s="51"/>
    </row>
    <row r="3" spans="2:5">
      <c r="B3" s="47"/>
      <c r="C3" s="47"/>
      <c r="D3" s="52"/>
      <c r="E3" s="52"/>
    </row>
    <row r="4" spans="2:5" ht="51">
      <c r="B4" s="48" t="s">
        <v>11</v>
      </c>
      <c r="C4" s="47"/>
      <c r="D4" s="52"/>
      <c r="E4" s="52"/>
    </row>
    <row r="5" spans="2:5">
      <c r="B5" s="47"/>
      <c r="C5" s="47"/>
      <c r="D5" s="52"/>
      <c r="E5" s="52"/>
    </row>
    <row r="6" spans="2:5" ht="38.25">
      <c r="B6" s="45" t="s">
        <v>12</v>
      </c>
      <c r="C6" s="46"/>
      <c r="D6" s="51"/>
      <c r="E6" s="53" t="s">
        <v>13</v>
      </c>
    </row>
    <row r="7" spans="2:5" ht="13.5" thickBot="1">
      <c r="B7" s="47"/>
      <c r="C7" s="47"/>
      <c r="D7" s="52"/>
      <c r="E7" s="52"/>
    </row>
    <row r="8" spans="2:5" ht="51.75" thickBot="1">
      <c r="B8" s="49" t="s">
        <v>14</v>
      </c>
      <c r="C8" s="50"/>
      <c r="D8" s="54"/>
      <c r="E8" s="55">
        <v>2</v>
      </c>
    </row>
    <row r="9" spans="2:5">
      <c r="B9" s="47"/>
      <c r="C9" s="47"/>
      <c r="D9" s="52"/>
      <c r="E9" s="52"/>
    </row>
    <row r="10" spans="2:5">
      <c r="B10" s="47"/>
      <c r="C10" s="47"/>
      <c r="D10" s="52"/>
      <c r="E10" s="52"/>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ME_okt15-fin</vt:lpstr>
      <vt:lpstr>Compatibility Report</vt:lpstr>
      <vt:lpstr>brisi_format</vt:lpstr>
      <vt:lpstr>brisi_vrati_format</vt:lpstr>
      <vt:lpstr>obriši_format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2010-06-18T06:57:16Z</cp:lastPrinted>
  <dcterms:created xsi:type="dcterms:W3CDTF">2009-06-16T13:08:24Z</dcterms:created>
  <dcterms:modified xsi:type="dcterms:W3CDTF">2015-10-15T14:05:25Z</dcterms:modified>
</cp:coreProperties>
</file>